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n izvedba\3a_Predračuni - popisi\SKUPAJ ZBRANI POPISI ZA RAZPIS AGLOM CELJE\Popravki 14092020\"/>
    </mc:Choice>
  </mc:AlternateContent>
  <xr:revisionPtr revIDLastSave="0" documentId="13_ncr:1_{3241048B-0509-40D9-9485-77A180B01F4C}" xr6:coauthVersionLast="45" xr6:coauthVersionMax="45" xr10:uidLastSave="{00000000-0000-0000-0000-000000000000}"/>
  <bookViews>
    <workbookView xWindow="-120" yWindow="-120" windowWidth="29040" windowHeight="15840" tabRatio="819" xr2:uid="{00000000-000D-0000-FFFF-FFFF00000000}"/>
  </bookViews>
  <sheets>
    <sheet name="SK-REKAP" sheetId="10" r:id="rId1"/>
    <sheet name="kanal-33-01" sheetId="4" r:id="rId2"/>
    <sheet name="kanal-33-02" sheetId="7" r:id="rId3"/>
    <sheet name="kanal-33-03" sheetId="9" r:id="rId4"/>
    <sheet name="Črpališče Č ZA-01" sheetId="11" r:id="rId5"/>
    <sheet name="Črpališče Č ZA-02" sheetId="12" r:id="rId6"/>
  </sheets>
  <definedNames>
    <definedName name="_xlnm.Print_Area" localSheetId="4">'Črpališče Č ZA-01'!$A$1:$F$174</definedName>
    <definedName name="_xlnm.Print_Area" localSheetId="5">'Črpališče Č ZA-02'!$A$1:$F$177</definedName>
    <definedName name="_xlnm.Print_Area" localSheetId="0">'SK-REKAP'!$A$1:$F$73</definedName>
    <definedName name="_xlnm.Print_Titles" localSheetId="4">'Črpališče Č ZA-01'!$3:$4</definedName>
    <definedName name="_xlnm.Print_Titles" localSheetId="5">'Črpališče Č ZA-02'!$3:$4</definedName>
    <definedName name="_xlnm.Print_Titles" localSheetId="1">'kanal-33-01'!$3:$4</definedName>
    <definedName name="_xlnm.Print_Titles" localSheetId="2">'kanal-33-02'!$3:$4</definedName>
    <definedName name="_xlnm.Print_Titles" localSheetId="3">'kanal-33-03'!$3:$4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 i="10" l="1"/>
  <c r="F5" i="10"/>
  <c r="F12" i="10"/>
  <c r="F19" i="10"/>
  <c r="F26" i="10"/>
  <c r="F44" i="10"/>
  <c r="F37" i="11" l="1"/>
  <c r="F37" i="12"/>
  <c r="F46" i="12" l="1"/>
  <c r="F44" i="12"/>
  <c r="F35" i="12"/>
  <c r="F15" i="12"/>
  <c r="F45" i="11"/>
  <c r="F44" i="11"/>
  <c r="F35" i="11"/>
  <c r="F15" i="11" l="1"/>
  <c r="F53" i="9" l="1"/>
  <c r="F52" i="9"/>
  <c r="F70" i="7"/>
  <c r="F68" i="7"/>
  <c r="F48" i="7"/>
  <c r="F72" i="4"/>
  <c r="F70" i="4"/>
  <c r="F51" i="4"/>
  <c r="F172" i="12" l="1"/>
  <c r="F171" i="12"/>
  <c r="F170" i="12"/>
  <c r="F169" i="12"/>
  <c r="F168" i="12"/>
  <c r="F164" i="12"/>
  <c r="F163" i="12"/>
  <c r="F162" i="12"/>
  <c r="F161" i="12"/>
  <c r="F160" i="12"/>
  <c r="F159" i="12"/>
  <c r="F158" i="12"/>
  <c r="F157" i="12"/>
  <c r="F156" i="12"/>
  <c r="F155"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1" i="12"/>
  <c r="F120" i="12"/>
  <c r="F119" i="12"/>
  <c r="F118"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78" i="12"/>
  <c r="F77" i="12"/>
  <c r="F76" i="12"/>
  <c r="F75" i="12"/>
  <c r="F74" i="12"/>
  <c r="F73" i="12"/>
  <c r="F72" i="12"/>
  <c r="F68" i="12"/>
  <c r="F67" i="12"/>
  <c r="F66" i="12"/>
  <c r="F65" i="12"/>
  <c r="F64" i="12"/>
  <c r="F63" i="12"/>
  <c r="F59" i="12"/>
  <c r="F58" i="12"/>
  <c r="F57" i="12"/>
  <c r="F56" i="12"/>
  <c r="F55" i="12"/>
  <c r="F51" i="12"/>
  <c r="F52" i="12" s="1"/>
  <c r="E50" i="10" s="1"/>
  <c r="F45" i="12"/>
  <c r="F47" i="12" s="1"/>
  <c r="F48" i="10" s="1"/>
  <c r="F38" i="12"/>
  <c r="F36" i="12"/>
  <c r="F34" i="12"/>
  <c r="F33" i="12"/>
  <c r="F32" i="12"/>
  <c r="F31" i="12"/>
  <c r="F30" i="12"/>
  <c r="F29" i="12"/>
  <c r="F28" i="12"/>
  <c r="F27" i="12"/>
  <c r="F25" i="12"/>
  <c r="F24" i="12"/>
  <c r="F23" i="12"/>
  <c r="F22" i="12"/>
  <c r="F16" i="12"/>
  <c r="F11" i="12"/>
  <c r="F45" i="10" s="1"/>
  <c r="F7" i="12"/>
  <c r="F36" i="11"/>
  <c r="F38" i="11"/>
  <c r="F46" i="10" l="1"/>
  <c r="F17" i="12"/>
  <c r="F122" i="12"/>
  <c r="E55" i="10" s="1"/>
  <c r="F60" i="12"/>
  <c r="E51" i="10" s="1"/>
  <c r="F173" i="12"/>
  <c r="E58" i="10" s="1"/>
  <c r="F165" i="12"/>
  <c r="E57" i="10" s="1"/>
  <c r="F152" i="12"/>
  <c r="E56" i="10" s="1"/>
  <c r="F115" i="12"/>
  <c r="E54" i="10" s="1"/>
  <c r="F79" i="12"/>
  <c r="E53" i="10" s="1"/>
  <c r="F69" i="12"/>
  <c r="E52" i="10" s="1"/>
  <c r="F39" i="12"/>
  <c r="F47" i="10" s="1"/>
  <c r="F51" i="11"/>
  <c r="F52" i="11" s="1"/>
  <c r="F169" i="11"/>
  <c r="F168" i="11"/>
  <c r="F167" i="11"/>
  <c r="F166" i="11"/>
  <c r="F165" i="11"/>
  <c r="F161" i="11"/>
  <c r="F160" i="11"/>
  <c r="F159" i="11"/>
  <c r="F158" i="11"/>
  <c r="F157" i="11"/>
  <c r="F156" i="11"/>
  <c r="F155" i="11"/>
  <c r="F154" i="11"/>
  <c r="F153" i="11"/>
  <c r="F152"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1" i="11"/>
  <c r="F120" i="11"/>
  <c r="F119" i="11"/>
  <c r="F118"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78" i="11"/>
  <c r="F77" i="11"/>
  <c r="F76" i="11"/>
  <c r="F75" i="11"/>
  <c r="F74" i="11"/>
  <c r="F73" i="11"/>
  <c r="F72" i="11"/>
  <c r="F68" i="11"/>
  <c r="F67" i="11"/>
  <c r="F66" i="11"/>
  <c r="F65" i="11"/>
  <c r="F64" i="11"/>
  <c r="F63" i="11"/>
  <c r="F59" i="11"/>
  <c r="F58" i="11"/>
  <c r="F57" i="11"/>
  <c r="F56" i="11"/>
  <c r="F55" i="11"/>
  <c r="F11" i="11"/>
  <c r="F27" i="10" s="1"/>
  <c r="F7" i="11"/>
  <c r="F49" i="10" l="1"/>
  <c r="F59" i="10" s="1"/>
  <c r="F174" i="12"/>
  <c r="F176" i="12" s="1"/>
  <c r="F170" i="11"/>
  <c r="E40" i="10" s="1"/>
  <c r="E32" i="10"/>
  <c r="F162" i="11"/>
  <c r="E39" i="10" s="1"/>
  <c r="F149" i="11"/>
  <c r="E38" i="10" s="1"/>
  <c r="F122" i="11"/>
  <c r="E37" i="10" s="1"/>
  <c r="F115" i="11"/>
  <c r="E36" i="10" s="1"/>
  <c r="F79" i="11"/>
  <c r="E35" i="10" s="1"/>
  <c r="F69" i="11"/>
  <c r="E34" i="10" s="1"/>
  <c r="F60" i="11"/>
  <c r="E33" i="10" s="1"/>
  <c r="F171" i="11" l="1"/>
  <c r="F31" i="10"/>
  <c r="F46" i="11" l="1"/>
  <c r="F34" i="11"/>
  <c r="F33" i="11"/>
  <c r="F32" i="11"/>
  <c r="F31" i="11"/>
  <c r="F30" i="11"/>
  <c r="F29" i="11"/>
  <c r="F28" i="11"/>
  <c r="F27" i="11"/>
  <c r="F25" i="11"/>
  <c r="F24" i="11"/>
  <c r="F23" i="11"/>
  <c r="F22" i="11"/>
  <c r="F16" i="11"/>
  <c r="F17" i="11" s="1"/>
  <c r="F28" i="10" l="1"/>
  <c r="F47" i="11"/>
  <c r="F30" i="10" s="1"/>
  <c r="F39" i="11"/>
  <c r="F29" i="10" s="1"/>
  <c r="F173" i="11" l="1"/>
  <c r="F41" i="10" l="1"/>
  <c r="F75" i="4" l="1"/>
  <c r="F55" i="9" l="1"/>
  <c r="F54" i="9"/>
  <c r="F51" i="9"/>
  <c r="F50" i="9"/>
  <c r="F49" i="9"/>
  <c r="F48" i="9"/>
  <c r="F47" i="9"/>
  <c r="F42" i="9"/>
  <c r="F41" i="9"/>
  <c r="F40" i="9"/>
  <c r="F39" i="9"/>
  <c r="F38" i="9"/>
  <c r="F36" i="9"/>
  <c r="F31" i="9"/>
  <c r="F30" i="9"/>
  <c r="F29" i="9"/>
  <c r="F28" i="9"/>
  <c r="F27" i="9"/>
  <c r="F26" i="9"/>
  <c r="F25" i="9"/>
  <c r="F24" i="9"/>
  <c r="F23" i="9"/>
  <c r="F22" i="9"/>
  <c r="F21" i="9"/>
  <c r="F20" i="9"/>
  <c r="F19" i="9"/>
  <c r="F17" i="9"/>
  <c r="F10" i="9"/>
  <c r="F9" i="9"/>
  <c r="F8" i="9"/>
  <c r="F7" i="9"/>
  <c r="F6" i="9"/>
  <c r="F72" i="7"/>
  <c r="F71" i="7"/>
  <c r="F69" i="7"/>
  <c r="F67" i="7"/>
  <c r="F66" i="7"/>
  <c r="F65" i="7"/>
  <c r="F64" i="7"/>
  <c r="F63" i="7"/>
  <c r="F58" i="7"/>
  <c r="F57" i="7"/>
  <c r="F56" i="7"/>
  <c r="F55" i="7"/>
  <c r="F54" i="7"/>
  <c r="F53" i="7"/>
  <c r="F52" i="7"/>
  <c r="F51" i="7"/>
  <c r="F50" i="7"/>
  <c r="F47" i="7"/>
  <c r="F46" i="7"/>
  <c r="F41" i="7"/>
  <c r="F40" i="7"/>
  <c r="F39" i="7"/>
  <c r="F38" i="7"/>
  <c r="F37" i="7"/>
  <c r="F36" i="7"/>
  <c r="F35" i="7"/>
  <c r="F34" i="7"/>
  <c r="F33" i="7"/>
  <c r="F32" i="7"/>
  <c r="F31" i="7"/>
  <c r="F30" i="7"/>
  <c r="F29" i="7"/>
  <c r="F28" i="7"/>
  <c r="F27" i="7"/>
  <c r="F26" i="7"/>
  <c r="F25" i="7"/>
  <c r="F24" i="7"/>
  <c r="F23" i="7"/>
  <c r="F22" i="7"/>
  <c r="F21" i="7"/>
  <c r="F19" i="7"/>
  <c r="F18" i="7"/>
  <c r="F11" i="7"/>
  <c r="F10" i="7"/>
  <c r="F9" i="7"/>
  <c r="F8" i="7"/>
  <c r="F7" i="7"/>
  <c r="F6" i="7"/>
  <c r="F32" i="9" l="1"/>
  <c r="F20" i="10" s="1"/>
  <c r="F59" i="7"/>
  <c r="F14" i="10" s="1"/>
  <c r="F42" i="7"/>
  <c r="F13" i="10" s="1"/>
  <c r="F12" i="7"/>
  <c r="F43" i="9"/>
  <c r="F21" i="10" s="1"/>
  <c r="F11" i="9"/>
  <c r="F73" i="7" l="1"/>
  <c r="F56" i="9"/>
  <c r="F22" i="10" s="1"/>
  <c r="F55" i="4"/>
  <c r="F23" i="10" l="1"/>
  <c r="F58" i="9"/>
  <c r="F75" i="7"/>
  <c r="F15" i="10"/>
  <c r="F16" i="10" s="1"/>
  <c r="F33" i="4"/>
  <c r="F32" i="4"/>
  <c r="F31" i="4"/>
  <c r="F30" i="4"/>
  <c r="F34" i="4"/>
  <c r="F35" i="4"/>
  <c r="F36" i="4"/>
  <c r="F12" i="4"/>
  <c r="F50" i="4"/>
  <c r="F68" i="4" l="1"/>
  <c r="F42" i="4" l="1"/>
  <c r="F40" i="4"/>
  <c r="F73" i="4" l="1"/>
  <c r="F71" i="4"/>
  <c r="F26" i="4" l="1"/>
  <c r="F27" i="4"/>
  <c r="F28" i="4"/>
  <c r="F29" i="4"/>
  <c r="F37" i="4"/>
  <c r="F38" i="4"/>
  <c r="F39" i="4"/>
  <c r="F41" i="4"/>
  <c r="F43" i="4"/>
  <c r="F44" i="4"/>
  <c r="F57" i="4"/>
  <c r="F58" i="4"/>
  <c r="F59" i="4"/>
  <c r="F60" i="4"/>
  <c r="F66" i="4"/>
  <c r="F67" i="4"/>
  <c r="F69" i="4"/>
  <c r="F74" i="4"/>
  <c r="F9" i="4" l="1"/>
  <c r="F21" i="4" l="1"/>
  <c r="F25" i="4" l="1"/>
  <c r="F24" i="4"/>
  <c r="F22" i="4"/>
  <c r="F45" i="4" l="1"/>
  <c r="F6" i="10" s="1"/>
  <c r="F49" i="4"/>
  <c r="F53" i="4"/>
  <c r="F54" i="4"/>
  <c r="F56" i="4"/>
  <c r="F61" i="4" l="1"/>
  <c r="F7" i="10" s="1"/>
  <c r="F65" i="4" l="1"/>
  <c r="F14" i="4"/>
  <c r="F13" i="4"/>
  <c r="F11" i="4"/>
  <c r="F10" i="4"/>
  <c r="F8" i="4"/>
  <c r="F7" i="4"/>
  <c r="F6" i="4"/>
  <c r="F15" i="4" l="1"/>
  <c r="F76" i="4" l="1"/>
  <c r="F8" i="10" s="1"/>
  <c r="F78" i="4" l="1"/>
  <c r="F9" i="10"/>
  <c r="F62" i="10" l="1"/>
  <c r="F63" i="10" s="1"/>
  <c r="F64" i="10" s="1"/>
  <c r="F65" i="10" s="1"/>
</calcChain>
</file>

<file path=xl/sharedStrings.xml><?xml version="1.0" encoding="utf-8"?>
<sst xmlns="http://schemas.openxmlformats.org/spreadsheetml/2006/main" count="1384" uniqueCount="464">
  <si>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</si>
  <si>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</si>
  <si>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</si>
  <si>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</si>
  <si>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</si>
  <si>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</si>
  <si>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</si>
  <si>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</si>
  <si>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</si>
  <si>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</si>
  <si>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</si>
  <si>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</si>
  <si>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</si>
  <si>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</si>
  <si>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</si>
  <si>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</si>
  <si>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</si>
  <si>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</si>
  <si>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</si>
  <si>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</si>
  <si>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</si>
  <si>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</si>
  <si>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</si>
  <si>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</si>
  <si>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</si>
  <si>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</si>
  <si>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</si>
  <si>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</si>
  <si>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</si>
  <si>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</si>
  <si>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</si>
  <si>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</si>
  <si>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</si>
  <si>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</si>
  <si>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</si>
  <si>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</si>
  <si>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</si>
  <si>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</si>
  <si>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</si>
  <si>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</si>
  <si>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</si>
  <si>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</si>
  <si>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</si>
  <si>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Ročna izravnava ter utrjevanje dna jarka s točnostjo +/- 3 cm po celotni širini jarka v predvidenem nagibu.</t>
  </si>
  <si>
    <t>Izdelava meritev zbitosti zasipa z izdelavo končnega poročila s strani pooblaščene organizacije.</t>
  </si>
  <si>
    <t>Obnovitev zakoličbene osi trase z zavarovanjem zakoličene osi.</t>
  </si>
  <si>
    <t>Strojno rezanje asfalta in tesnjenje stikov s tesnilnim kitom za stičenje (npr. Masflex ali ekvivalent) pred asfaltiranjem.</t>
  </si>
  <si>
    <r>
      <t>m</t>
    </r>
    <r>
      <rPr>
        <vertAlign val="superscript"/>
        <sz val="10"/>
        <rFont val="Arial"/>
        <family val="2"/>
      </rPr>
      <t>3</t>
    </r>
  </si>
  <si>
    <r>
      <t>m</t>
    </r>
    <r>
      <rPr>
        <vertAlign val="superscript"/>
        <sz val="10"/>
        <rFont val="Arial"/>
        <family val="2"/>
      </rPr>
      <t>2</t>
    </r>
  </si>
  <si>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</si>
  <si>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</si>
  <si>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</si>
  <si>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</si>
  <si>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</si>
  <si>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</si>
  <si>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globina 2-4 m</t>
  </si>
  <si>
    <t>globina 0-2 m</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</si>
  <si>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</si>
  <si>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</si>
  <si>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</si>
  <si>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</si>
  <si>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</si>
  <si>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</si>
  <si>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</si>
  <si>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I./9</t>
  </si>
  <si>
    <t>I./8</t>
  </si>
  <si>
    <t>I./7</t>
  </si>
  <si>
    <t>I./6</t>
  </si>
  <si>
    <t>I./5</t>
  </si>
  <si>
    <t>I./4</t>
  </si>
  <si>
    <t>I./3</t>
  </si>
  <si>
    <t>I./2</t>
  </si>
  <si>
    <t>Planiranje zelenih površin, grabljenje kamenja, sejanje s travnim semenom in gnojenje.</t>
  </si>
  <si>
    <t>II./1</t>
  </si>
  <si>
    <t>II./2</t>
  </si>
  <si>
    <t>II./3</t>
  </si>
  <si>
    <t>II./4</t>
  </si>
  <si>
    <t>II./5</t>
  </si>
  <si>
    <t>II./6</t>
  </si>
  <si>
    <t>II./7</t>
  </si>
  <si>
    <t>II./8</t>
  </si>
  <si>
    <t>II./9</t>
  </si>
  <si>
    <t>II./10</t>
  </si>
  <si>
    <t>II./11</t>
  </si>
  <si>
    <t>II./12</t>
  </si>
  <si>
    <t>II./13</t>
  </si>
  <si>
    <t>II./19</t>
  </si>
  <si>
    <t>II./18</t>
  </si>
  <si>
    <t>II./17</t>
  </si>
  <si>
    <t>II./16</t>
  </si>
  <si>
    <t>II./15</t>
  </si>
  <si>
    <t>II./14</t>
  </si>
  <si>
    <t>II./20</t>
  </si>
  <si>
    <t>II./21</t>
  </si>
  <si>
    <t>II./22</t>
  </si>
  <si>
    <t>III./1</t>
  </si>
  <si>
    <t>III./2</t>
  </si>
  <si>
    <t>III./3</t>
  </si>
  <si>
    <t>III./4</t>
  </si>
  <si>
    <t>III./5</t>
  </si>
  <si>
    <t>III./6</t>
  </si>
  <si>
    <t>III./7</t>
  </si>
  <si>
    <t>IV./1</t>
  </si>
  <si>
    <t>IV./2</t>
  </si>
  <si>
    <t>IV./3</t>
  </si>
  <si>
    <t>IV./4</t>
  </si>
  <si>
    <t>IV./5</t>
  </si>
  <si>
    <t>IV./6</t>
  </si>
  <si>
    <t>IV./7</t>
  </si>
  <si>
    <t>IV./8</t>
  </si>
  <si>
    <t>IV./9</t>
  </si>
  <si>
    <t>IV./10</t>
  </si>
  <si>
    <t>Nabava, dobava in vgrajevanje peščenega zaključnega sloja d= do 5cm (0-4mm) pod asfaltom</t>
  </si>
  <si>
    <t>Valjanje in planiranje planuma ceste ter fina priprava pred asfaltiranjem, z zaklinjanjem tampona, s kontrolo padcev in z morebitnimi manjšimi popravili nivelete ceste pred asfaltiranjem</t>
  </si>
  <si>
    <t>Strojni zasip jarka z izkopanim materialom izven cone cevovoda (izkopan obstoječ tampon, frezanec) z izločevanjem kamenja nad fi 45 mm oz. po navodilih nadzora, s komprimacijo v plasteh do predpisane zbitosti 95% asfaltne površine 92% zelene površine (po SPP). Upoštevati nakladanje in dovoz iz lokalne deponije.</t>
  </si>
  <si>
    <t>Izvedba priključka cevi DN 160 za nastavek hišnega priključka na revizijske jaške glavnega kanala s kronsko navrtavo in gumi tesnilom. (vsak HP upoštevana dolžina 5m)</t>
  </si>
  <si>
    <t xml:space="preserve">Dobava, transport peska in izdelava peščene posteljice iz dobavljenega materiala (4-8 mm) po navodilih nadzora, debeline 10 in 12,5 cm, v predvidenem nagibu, po celotni širini jarka                                       </t>
  </si>
  <si>
    <t>III./1a</t>
  </si>
  <si>
    <t>Enostranski vertikalni opaž za bet. posteljico ter obbetoniranja cevi deb. 10cm do višine 50cm</t>
  </si>
  <si>
    <t>Dobava, transport in vgradnja mrežne armature R 131 za betonsko posteljico</t>
  </si>
  <si>
    <t>kg</t>
  </si>
  <si>
    <t xml:space="preserve">H =1.00-2.00 m-kaskadni jašek </t>
  </si>
  <si>
    <t xml:space="preserve">H =3.00-5.00 m-kaskadni jašek </t>
  </si>
  <si>
    <t>OPOMBA: Vsi izkopi se obračunavajo v raščenem stanju, zasipi pa v vgrajenem! Pri izkopih obvezno ločevati gramozne (nekoherentne) materiale od zemlje in glinenih (koherentnih materialov).</t>
  </si>
  <si>
    <t>1.0</t>
  </si>
  <si>
    <t>KOMUNALNI KANAL 33-01</t>
  </si>
  <si>
    <t>Dobava in polaganje visokoobremenitvenih polnostenskih PP cevi DN 200 mm, temenske togosti min. SN 12. Cevi zunaj  in znotraj gladke. Izvedene po standardu SIST EN 13476-1. Stiki se tesnijo s spojno integriranimi gumi tesnili oziroma spojkami.</t>
  </si>
  <si>
    <t>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t>
  </si>
  <si>
    <t>Izvedba priključka kanalizacije na obstoječ jašek kanalizacije s kronsko navrtavo za cev DN 200 in vstavitvijo gumi tesnila, vključno z vsem potrebnim delom in materialom.</t>
  </si>
  <si>
    <t>2.0</t>
  </si>
  <si>
    <t>KOMUNALNI KANAL 33-02</t>
  </si>
  <si>
    <t>2.1</t>
  </si>
  <si>
    <t>KOMUNALNI KANAL 33-03</t>
  </si>
  <si>
    <t>Izkop in odvoz obstoječega tampona in zemlje  do deb. 50 cm na začasno deponijo - material predviden za zasip</t>
  </si>
  <si>
    <t>Dobava, transport in vgradnja peščenega materiala v bankino cestišča širine 0,50 m</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</si>
  <si>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</si>
  <si>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</si>
  <si>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</si>
  <si>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Izkop in odvoz obstoječega tampona in zemlje do deb. 50 cm na začasno deponijo - material predviden za zasip</t>
  </si>
  <si>
    <t xml:space="preserve">1.0 </t>
  </si>
  <si>
    <t>3.0</t>
  </si>
  <si>
    <t>4.0</t>
  </si>
  <si>
    <t>III./ Gradbena dela</t>
  </si>
  <si>
    <t>IV./ Montažna dela</t>
  </si>
  <si>
    <t>V./ Ostala dela</t>
  </si>
  <si>
    <t>VI./ Elekltroinstalacije in električna oprema</t>
  </si>
  <si>
    <t>VI./a./ Pripravljalna dela</t>
  </si>
  <si>
    <t xml:space="preserve">VI./b. Groba instalacijska dela </t>
  </si>
  <si>
    <t>VI./c./ Gradbena dela</t>
  </si>
  <si>
    <t xml:space="preserve">VI./d./ Ozemljitve  </t>
  </si>
  <si>
    <t>VI./e./ Razdelilnik RG</t>
  </si>
  <si>
    <t>VI./f./ Programska oprema</t>
  </si>
  <si>
    <t>VI./g./ NN priključek</t>
  </si>
  <si>
    <t>VI./h./ Finomontažna dela</t>
  </si>
  <si>
    <t>VI./i./ Zaključna dela</t>
  </si>
  <si>
    <t>ČRPALIŠČE SKUPAJ:</t>
  </si>
  <si>
    <t xml:space="preserve">SKUPAJ </t>
  </si>
  <si>
    <t>KANALIZACIJA - KANAL 33-01</t>
  </si>
  <si>
    <t>KANAL 33-01 SKUPAJ:</t>
  </si>
  <si>
    <t>KANALIZACIJA - KANAL 33-02</t>
  </si>
  <si>
    <t>KANAL 33-02 SKUPAJ:</t>
  </si>
  <si>
    <t>KANALIZACIJA - KANAL 33-03</t>
  </si>
  <si>
    <t>KANAL 33-03 SKUPAJ:</t>
  </si>
  <si>
    <t>PODPROJEKT št. 33 SKUPAJ brez DDV:</t>
  </si>
  <si>
    <t>OBJEKT: PODPROJEKT št. 33 - Izgradnja manjkajoče javne kanalizacije na območju Zadobrove – stranske veje</t>
  </si>
  <si>
    <t>KOMUNALNI KANAL 33-01 SKUPAJ:</t>
  </si>
  <si>
    <t>KOMUNALNI KANAL 33-02 SKUPAJ:</t>
  </si>
  <si>
    <t>KOMUNALNI KANAL 33-03 SKUPAJ:</t>
  </si>
  <si>
    <t>Preddela upoštevana v popisu kanala s tlačnim vodom</t>
  </si>
  <si>
    <t>Zemeljska dela upoštevana v popisu kanala s tlačnim vodom</t>
  </si>
  <si>
    <t>III./ GRADBENA DELA</t>
  </si>
  <si>
    <t>GRADBENA DELA</t>
  </si>
  <si>
    <t>IV./ MONTAŽNA DELA</t>
  </si>
  <si>
    <t>OPOMBA: VSI VGRAJENI KOVINSKI DELI  (oprema, cevi, lestve, ograje, pritrdilni materiali) MORAJO BITI IZ NERJAVEČEGA MATERIALA 1.4301</t>
  </si>
  <si>
    <t>IV./1a</t>
  </si>
  <si>
    <t>Dobava, transport in vgradnja cevnega materiala za izdelavo tlačnega voda za črpališče:</t>
  </si>
  <si>
    <t>- nepovratni kroglični ventil DN 80mm</t>
  </si>
  <si>
    <t>- ZASUN DN 80mm vključno s kolesom</t>
  </si>
  <si>
    <t>- Q 90° DN 80mm</t>
  </si>
  <si>
    <t>- "hlačni" T odcep DN 80mm</t>
  </si>
  <si>
    <t>- FF kos DN 80mm, l=400mm</t>
  </si>
  <si>
    <t>- FF kos DN 80mm, l=600mm</t>
  </si>
  <si>
    <t>-univerzalna spojka  s prirobnico za prehod iz J.C. DN 80/2mm na PE d=90mm/10bar</t>
  </si>
  <si>
    <t>V./ OSTALA DELA</t>
  </si>
  <si>
    <t>OPOMBA: Druga ostala dela zajeta v popisu kanal s tlačnim vodom</t>
  </si>
  <si>
    <t>V./1</t>
  </si>
  <si>
    <t>V./2</t>
  </si>
  <si>
    <t>V./3</t>
  </si>
  <si>
    <t>Prevzem dokumentacije in preučitev PZI projekta, priprava gradbišča, transport materialov in osebja, zavarovanje gradbišča</t>
  </si>
  <si>
    <t>kpl.</t>
  </si>
  <si>
    <t>SKUPAJ</t>
  </si>
  <si>
    <t>Dobava in polaganje kabla NYY-J 4x10 mm², položenega podzemno v inštalacijski cevi</t>
  </si>
  <si>
    <t>Dobava in polaganje kabla NYM-J 3x1,5 mm²</t>
  </si>
  <si>
    <t xml:space="preserve">Dobava in polaganje instalacijske cevi  fi 16 mm </t>
  </si>
  <si>
    <t>Dobava in polaganje kabla HO7V-K, RZ, 1 x 6  mm²</t>
  </si>
  <si>
    <t>Razni drobni nespecificiran material</t>
  </si>
  <si>
    <t xml:space="preserve">Izkop kabelskega jarka 0,3 x 0,9 m, komplet z izdelavo posteljice za kabel ter zasutje in povrnitev v prvotno stanje </t>
  </si>
  <si>
    <t>Izkop in postavitev temelja prostostoječe omarice komplet z betonom za obbetoniranje</t>
  </si>
  <si>
    <t>Ščitnik GAL</t>
  </si>
  <si>
    <t>Opozorilni trak z napisom ELEKTRIKA</t>
  </si>
  <si>
    <t>Stigmafleks cev fi 50 mm</t>
  </si>
  <si>
    <t>Dobava in polaganje inox traku RH1 30 x 3,5 mm</t>
  </si>
  <si>
    <t>Dobava in montaža sponke KON01 iz nerjavečega jekla za izvedbo spojev med ploščatimi strelovodnim vodniki</t>
  </si>
  <si>
    <t xml:space="preserve">Inox objemka za pritrditev kablov </t>
  </si>
  <si>
    <t xml:space="preserve">Inox objemka za pritrditev nivojske sonde </t>
  </si>
  <si>
    <t>Ozemljitev večjih kovinskih mas</t>
  </si>
  <si>
    <t>Meritve ozemljitev z izdajo poročila in merilnih protokolov</t>
  </si>
  <si>
    <t>Drobni material</t>
  </si>
  <si>
    <t xml:space="preserve">Dobava in montaža tipske prostostoječe plastične omare dimenzij 1115 x 1080 x 320 mm na tipskem plastičnem temelju, v IP zaščiti 54, ožičen po vezni shemi, ter vgrajeni opremi: </t>
  </si>
  <si>
    <t>Glavno stikalo - preklopno mreža - 0 - agregat, 32A, z rdečim ročajem, 4 pol, vgradnja na letev</t>
  </si>
  <si>
    <t>RCD stikalo 2/25/0,03A</t>
  </si>
  <si>
    <t>Prenapetostni odvodniki razreda II.</t>
  </si>
  <si>
    <t>Motorno zaščitno stikalo 2,7-4 A s pomožnimi kontakti</t>
  </si>
  <si>
    <t>Instalacijski odklopnik 1f, B16A</t>
  </si>
  <si>
    <t>Instalacijski odklopnik 1f, C10A</t>
  </si>
  <si>
    <t>Instalacijski odklopnik 1f, C6A</t>
  </si>
  <si>
    <t>Instalacijski odklopnik 1f, C2A</t>
  </si>
  <si>
    <t>Svetilka s stikalom ter vtičnico v razdelilcu</t>
  </si>
  <si>
    <t>Grelec razdelilca 100 W, 230 V</t>
  </si>
  <si>
    <t xml:space="preserve">Termostat v omari za grelec </t>
  </si>
  <si>
    <t xml:space="preserve">Brezprekinitveni napajalnik UPS 230 V, 1 kVA, avtonomije 10 min (tip uskladiti z vzdrževalno službo VO-KA) </t>
  </si>
  <si>
    <t>Prenapetostna zaščita Phoenix Contact tip MT-2PE230VAC</t>
  </si>
  <si>
    <t>Krmilnik z LCD monitorjem in tipkovnico, tip V230 Unitronics</t>
  </si>
  <si>
    <t>Komunikacijski adapter EX-A2X</t>
  </si>
  <si>
    <t>Razširitveni vhodni modul Unitronic IO-DI16, 16xDI</t>
  </si>
  <si>
    <t>Razširitveni izhodni modul Unitronic IO-RO8, 8xD0</t>
  </si>
  <si>
    <t>Razširitveni analogni modul Unitronic IO-AI4-AO2, 4xAI, 2xAO</t>
  </si>
  <si>
    <t>Stabiliziran usmernik 240/24V, 5A</t>
  </si>
  <si>
    <t>UKV postaja komplet (CM340, modem AN1200, napajalnik 24VDC - 12VDC, prenapetostna antenska zaščita, prehod N - BNC s kablom 1m)</t>
  </si>
  <si>
    <t>Tipka za reset 1 x NO, 10 A</t>
  </si>
  <si>
    <t xml:space="preserve">Pomožni rele 24 VDC, 4P kot na primer PT570524 Schrack komplet s podnožjem </t>
  </si>
  <si>
    <t xml:space="preserve">Pomožni rele 230 VAC, 4P kot na primer PT570730 Schrack komplet s podnožjem </t>
  </si>
  <si>
    <t>Kontaktor, 4 kW, 10 A, tuljava 230 VAC, s pomožnim kontaktom 1 x NO, kot npr.: LA301013N Schrack</t>
  </si>
  <si>
    <t>Preklopno stikalo ročno - 0 - avtomatsko, 10 A, 2 pol, vgradnja na letev</t>
  </si>
  <si>
    <t>Preklopno stikalo mreža - 0 - UPS, 16 A, 2 pol, vgradnja na letev</t>
  </si>
  <si>
    <t>Prenapetostna zaščita kot npr.: PVZ301 Eltra</t>
  </si>
  <si>
    <t xml:space="preserve">Kontrolnik prisotnosti napetosti HTR 04.2 Seltron </t>
  </si>
  <si>
    <t>Natičnica 400 VAC, 32A, 3P za priklop mobilnega DEA</t>
  </si>
  <si>
    <t xml:space="preserve">PE in N zbiralka </t>
  </si>
  <si>
    <t>Vrste sponke, napisne ploščice, oznake ter drobni material</t>
  </si>
  <si>
    <t>Izdelava aplikativne programske opreme za krmilnik</t>
  </si>
  <si>
    <t>Izdelava aplikativne programske opreme na nadzornem centru zvez Lava, instalacija aplikacije na terminalskem strežniku Center</t>
  </si>
  <si>
    <t>Izdelava projekta radijskih zvez in pridobitev radijskega dovoljenja</t>
  </si>
  <si>
    <t xml:space="preserve">Testiranje in spuščanje v pogon </t>
  </si>
  <si>
    <t>Omara prostostoječa priključno merilna PS PMO 2 s poliestrskim podstavkom</t>
  </si>
  <si>
    <t>kom.</t>
  </si>
  <si>
    <t>Varovalčno podnožje HVL 00-3p M8 M8-P</t>
  </si>
  <si>
    <t>Varovalni vložek NV/35A</t>
  </si>
  <si>
    <t>Varovalni vložek NV/20A</t>
  </si>
  <si>
    <t>Prenapetostni odvodnik PROTEC B2S 12.5/275</t>
  </si>
  <si>
    <t>Vertikalni varovalčni ločilnik 690V/160A</t>
  </si>
  <si>
    <t>Dobava in polaganje traku RH1 30 x 3,5 mm</t>
  </si>
  <si>
    <t>Dobava in polaganje opozorilnega traku z napisom ELEKTRIKA</t>
  </si>
  <si>
    <t>Obbetoniranje mapitel cevi</t>
  </si>
  <si>
    <t>Priklop kabla</t>
  </si>
  <si>
    <t>Vgradnja omare PS PMO</t>
  </si>
  <si>
    <t>Vgradnja opreme v PS PMO</t>
  </si>
  <si>
    <t>Nadzor s strani elektrodistribucije</t>
  </si>
  <si>
    <t>Stikalne manipulacije s strani elektro distribucije</t>
  </si>
  <si>
    <t>Zakoličba obstoječih komunalnih vodov</t>
  </si>
  <si>
    <t xml:space="preserve">Izdelava geodetskega posnetka po končani gradnji </t>
  </si>
  <si>
    <t xml:space="preserve">Električne meritve dovodnega kabla       </t>
  </si>
  <si>
    <t>Stroški priklop 14 kW (3x20 A) Elektro Celje</t>
  </si>
  <si>
    <t>Izdelava projekta PID NN priključka</t>
  </si>
  <si>
    <t xml:space="preserve">Polaganje tipskega kabla za priklop črpalk do 10 m </t>
  </si>
  <si>
    <t xml:space="preserve">Dobava in montaža nivojskih stikal hruška komplet s tipskim kablom dolžine 10 m </t>
  </si>
  <si>
    <t>Dobava in montaža končnega stikala za kontrolo vstopa</t>
  </si>
  <si>
    <t xml:space="preserve">Dobava in montaža zvezne merilne sonde PPI 100 Eltra komplet s tipskim kablom (z cevko) dolžine 10 m </t>
  </si>
  <si>
    <t xml:space="preserve">Dobava in montaža antenskega droga inox (6m) s konzolnimi pritrditvami </t>
  </si>
  <si>
    <t xml:space="preserve"> Dobava in montaža UKV antene enakovredno kot npr.: YAGI AD-40/4-3, komplet s kablom RG214 (cca 15m), BNC konektorji in antensko zaščito ASP-01</t>
  </si>
  <si>
    <t>Priklop tipskih črpalk 400 VAC</t>
  </si>
  <si>
    <t>Priklop nivojskih stikal</t>
  </si>
  <si>
    <t>Priklop zvezne merilne sonde</t>
  </si>
  <si>
    <t>Priklop končnega stikala za kontrolo vstopa</t>
  </si>
  <si>
    <t>Tekoče potrjevanje sprememb in odstopanj od PZI in predaja vseh podatkov projektantu za izdelavo PID po zaključku del</t>
  </si>
  <si>
    <t>Meritve, preizkusi in spuščanje v pogon posameznih sklopov elektro opreme in izdaja ustreznih merilnih protokolov</t>
  </si>
  <si>
    <t>Poučitev predstavnika investitorja o rokovanju z elektro instalacijskimi sistemi na objektu</t>
  </si>
  <si>
    <t>Priprava in izdaja "POTRDILA O ZANESLJIVOSTI OBJEKTA" kot ločena mapa za el. instalacije</t>
  </si>
  <si>
    <t>Izdelava projekta izvedenih del</t>
  </si>
  <si>
    <t>VI./</t>
  </si>
  <si>
    <t>ELEKLTROINSTALACIJE IN ELEKTRIČNA OPREMA</t>
  </si>
  <si>
    <t>VI./a. PRIPRAVLJALNA DELA</t>
  </si>
  <si>
    <t>VI.a./1</t>
  </si>
  <si>
    <t>VI./a.</t>
  </si>
  <si>
    <t>VI./b. GROBA INSTALACIJSKA DELA</t>
  </si>
  <si>
    <t>VI./b./1</t>
  </si>
  <si>
    <t>VI./b./2</t>
  </si>
  <si>
    <t>VI./b./3</t>
  </si>
  <si>
    <t>VI./b./4</t>
  </si>
  <si>
    <t>VI./b./5</t>
  </si>
  <si>
    <t>VI./b.</t>
  </si>
  <si>
    <t>VI./c. GRADBENA DELA</t>
  </si>
  <si>
    <t>VI./c./1</t>
  </si>
  <si>
    <t>VI./c./2</t>
  </si>
  <si>
    <t>VI./c./3</t>
  </si>
  <si>
    <t>VI./c./4</t>
  </si>
  <si>
    <t>VI./c./5</t>
  </si>
  <si>
    <t>VI./c./6</t>
  </si>
  <si>
    <t>VI./c.</t>
  </si>
  <si>
    <t xml:space="preserve">VI./d. OZEMLJITVE </t>
  </si>
  <si>
    <t>VI./d./1</t>
  </si>
  <si>
    <t>VI./d./2</t>
  </si>
  <si>
    <t>VI./d./3</t>
  </si>
  <si>
    <t>VI./d./4</t>
  </si>
  <si>
    <t>VI./d./5</t>
  </si>
  <si>
    <t>VI./d./6</t>
  </si>
  <si>
    <t>VI./d./7</t>
  </si>
  <si>
    <t>VI./d.</t>
  </si>
  <si>
    <t>VI./e. RAZDELILNIK RG</t>
  </si>
  <si>
    <t>VI./e./1</t>
  </si>
  <si>
    <t>VI./e./2</t>
  </si>
  <si>
    <t>VI./e./3</t>
  </si>
  <si>
    <t>VI./e./4</t>
  </si>
  <si>
    <t>VI./e./5</t>
  </si>
  <si>
    <t>VI./e./6</t>
  </si>
  <si>
    <t>VI./e./7</t>
  </si>
  <si>
    <t>VI./e./8</t>
  </si>
  <si>
    <t>VI./e./9</t>
  </si>
  <si>
    <t>VI./e./10</t>
  </si>
  <si>
    <t>VI./e./11</t>
  </si>
  <si>
    <t>VI./e./12</t>
  </si>
  <si>
    <t>VI./e./13</t>
  </si>
  <si>
    <t>VI./e./14</t>
  </si>
  <si>
    <t>VI./e./15</t>
  </si>
  <si>
    <t>VI./e./16</t>
  </si>
  <si>
    <t>VI./e./17</t>
  </si>
  <si>
    <t>VI./e./18</t>
  </si>
  <si>
    <t>VI./e./19</t>
  </si>
  <si>
    <t>VI./e./20</t>
  </si>
  <si>
    <t>VI./e./21</t>
  </si>
  <si>
    <t>VI./e./22</t>
  </si>
  <si>
    <t>VI./e./23</t>
  </si>
  <si>
    <t>VI./e./24</t>
  </si>
  <si>
    <t>VI./e./25</t>
  </si>
  <si>
    <t>VI./e./26</t>
  </si>
  <si>
    <t>VI./e./27</t>
  </si>
  <si>
    <t>VI./e./28</t>
  </si>
  <si>
    <t>VI./e./29</t>
  </si>
  <si>
    <t>VI./e./30</t>
  </si>
  <si>
    <t>VI./e./31</t>
  </si>
  <si>
    <t>VI./e./32</t>
  </si>
  <si>
    <t>VI./e./33</t>
  </si>
  <si>
    <t>VI./e.</t>
  </si>
  <si>
    <t>VI./f. PROGRAMSKA OPREMA</t>
  </si>
  <si>
    <t>VI./f./1</t>
  </si>
  <si>
    <t>VI./f./2</t>
  </si>
  <si>
    <t>VI./f./3</t>
  </si>
  <si>
    <t>VI./f./4</t>
  </si>
  <si>
    <t xml:space="preserve">VI./f. </t>
  </si>
  <si>
    <t>VI./g. NN PRIKLJUČEK</t>
  </si>
  <si>
    <t>VI./g./1</t>
  </si>
  <si>
    <t>VI./g./2</t>
  </si>
  <si>
    <t>VI./g./3</t>
  </si>
  <si>
    <t>VI./g./4</t>
  </si>
  <si>
    <t>VI./g./5</t>
  </si>
  <si>
    <t>VI./g./6</t>
  </si>
  <si>
    <t>VI./g./7</t>
  </si>
  <si>
    <t>VI./g./8</t>
  </si>
  <si>
    <t>VI./g./9</t>
  </si>
  <si>
    <t>VI./g./10</t>
  </si>
  <si>
    <t>VI./g./11</t>
  </si>
  <si>
    <t>VI./g./12</t>
  </si>
  <si>
    <t>VI./g./13</t>
  </si>
  <si>
    <t>VI./g./14</t>
  </si>
  <si>
    <t>VI./g./15</t>
  </si>
  <si>
    <t>VI./g./16</t>
  </si>
  <si>
    <t>VI./g./17</t>
  </si>
  <si>
    <t>VI./g./18</t>
  </si>
  <si>
    <t>VI./g./19</t>
  </si>
  <si>
    <t>VI./g./20</t>
  </si>
  <si>
    <t>VI./g./21</t>
  </si>
  <si>
    <t>VI./g./22</t>
  </si>
  <si>
    <t>VI./g./23</t>
  </si>
  <si>
    <t>VI./g./24</t>
  </si>
  <si>
    <t>VI./g./25</t>
  </si>
  <si>
    <t>VI./g./26</t>
  </si>
  <si>
    <t>VI./g./27</t>
  </si>
  <si>
    <t>VI./g.</t>
  </si>
  <si>
    <t>VI./h. FINOMONTAŽNA DELA</t>
  </si>
  <si>
    <t>VI./h./1</t>
  </si>
  <si>
    <t>VI./h./2</t>
  </si>
  <si>
    <t>VI./h./3</t>
  </si>
  <si>
    <t>VI./h./4</t>
  </si>
  <si>
    <t>VI./h./5</t>
  </si>
  <si>
    <t>VI./h./6</t>
  </si>
  <si>
    <t>VI./h./7</t>
  </si>
  <si>
    <t>VI./h./8</t>
  </si>
  <si>
    <t>VI./h./9</t>
  </si>
  <si>
    <t>VI./h./10</t>
  </si>
  <si>
    <t xml:space="preserve">VI./h. </t>
  </si>
  <si>
    <t>VI/i. ZAKLJUČNA DELA</t>
  </si>
  <si>
    <t>VI/i./1</t>
  </si>
  <si>
    <t>VI/i./2</t>
  </si>
  <si>
    <t>VI/i./3</t>
  </si>
  <si>
    <t>VI/i./4</t>
  </si>
  <si>
    <t>VI/i./5</t>
  </si>
  <si>
    <t>VI/i.</t>
  </si>
  <si>
    <t>ELEKLTROINSTALACIJE IN ELEKTRIČNA OPREMA SKUPAJ</t>
  </si>
  <si>
    <t>ČRPALIŠČE Č3 SKUPAJ:</t>
  </si>
  <si>
    <t>Krmilno zaščitni rele mini FGP413 - samo vgradnja</t>
  </si>
  <si>
    <t>ČRPALIŠČE Č ZA-02</t>
  </si>
  <si>
    <t>- J. C. DN 80mm z navarjenima prirobnicama, l=2x2100mm</t>
  </si>
  <si>
    <t>Dobava, transport in vgradnja podesta 1750x600mm vključno z vsemi pritrdilnim materialom</t>
  </si>
  <si>
    <t>ČRPALIŠČE Č ZA-01</t>
  </si>
  <si>
    <t>- J. C. DN 80mm z navarjenima prirobnicama, l=2x1100mm</t>
  </si>
  <si>
    <t>Števec delovne energije z dajalnikom impulza tip LANDIS+GYR ZMXi320CQU1L1D3</t>
  </si>
  <si>
    <t>Sponka PS 2x70/3x35</t>
  </si>
  <si>
    <t>Dobava in polaganje ščitnikov GAL</t>
  </si>
  <si>
    <t xml:space="preserve">Izkop kabelskega jarka 0,4 x 0,9 m, komplet z izdelavo posteljice za kabel ter zasutje in povrnitev v prvotno stanje </t>
  </si>
  <si>
    <t>Stroški priklopa 14 kW (3x20 A) Elektro Celje</t>
  </si>
  <si>
    <t>Dobava in polaganje kabla E-AY2Y-J 4x70SM+1,5RE mm²</t>
  </si>
  <si>
    <t>Izdelava kabelske spojke 70 mm²</t>
  </si>
  <si>
    <t>5.0</t>
  </si>
  <si>
    <t>Dobava in polaganje mapitel cevi ɸ 110 mm</t>
  </si>
  <si>
    <t>Rezanje asfalta - povrnitev v prvotno stanje</t>
  </si>
  <si>
    <t>Vgradnja opreme na mestu priključitve</t>
  </si>
  <si>
    <t>Dobava in polaganje kabla E-AY2Y-J 4x35RM+1,5RE mm²</t>
  </si>
  <si>
    <t xml:space="preserve">Dobava, transport ter strojno-ročni obsip cevi v coni cevovoda z dobro vezljivim, dobavljenim peščenim materialom (4-8mm) skladno s standardom SIST EN-1610, do višine 15 cm nad cevjo, z utrjevanjem do zbitosti (97% SPP)         </t>
  </si>
  <si>
    <t>Nabava, transport in vgraditev tampona I (TP 32) v debelini 20 cm z uvaljanjem Ev2&gt;= 80 Mpa za izvedbo zgornjega ustroja.</t>
  </si>
  <si>
    <t>Dobava, transport in vgradnja peščenega vezljivega materiala v bankino cestišča širine 0,50 m</t>
  </si>
  <si>
    <t>Dobava in polaganje tlačnih kanalizacijskih cevi (označba z rjavo črto) iz polietilena PE100 z zaščitnim slojem iz polipropilena  SDR17 PN10 d90/79,2mm. Izvedene po standardu SIST EN 12201. Za spajanje cevi se uporabijo spojke za elektrofuzijsko varjenje.</t>
  </si>
  <si>
    <t>Dobava, transport in vgradnja fazonskega odcepnega T kosa PP DN 200/160mm, za hišni priključek</t>
  </si>
  <si>
    <t>III./8</t>
  </si>
  <si>
    <t xml:space="preserve">Asfaltiranje vozišča v sestavi:                                       3 cm AC 8  surf B50/70 A4                                            </t>
  </si>
  <si>
    <t>Asfaltiranje vozišča v sestavi:                                       6 cm AC 22 base B50/70 A4</t>
  </si>
  <si>
    <t xml:space="preserve">Asfaltiranje vozišča v sestavi:
3 cm AC 8  surf B50/70 A4                                            </t>
  </si>
  <si>
    <t>Asfaltiranje vozišča v sestavi:
6 cm AC 22 base B50/70 A4</t>
  </si>
  <si>
    <r>
      <t>m</t>
    </r>
    <r>
      <rPr>
        <vertAlign val="superscript"/>
        <sz val="10"/>
        <rFont val="Arial"/>
        <family val="2"/>
        <charset val="238"/>
      </rPr>
      <t>2</t>
    </r>
  </si>
  <si>
    <t>Tlačni preizkus tesnosti cevovoda skladno s SIST EN 1610, ki ga izvede pooblaščen akreditiran laboratorij, z izdelavo poročila, PP DN 200mm</t>
  </si>
  <si>
    <t>Tlačni preizkus tesnosti cevovoda skladno s SIST EN 805-2000, ki ga izvede pooblaščen akreditiran laboratorij, z izdelavo poročila.</t>
  </si>
  <si>
    <t>IV./11</t>
  </si>
  <si>
    <r>
      <t xml:space="preserve">Izdelava PID-a ter dokazila o zanesljivosti objekta. Investitorju je potrebno predati dokumentacijo v </t>
    </r>
    <r>
      <rPr>
        <b/>
        <sz val="10"/>
        <rFont val="Arial"/>
        <family val="2"/>
        <charset val="238"/>
      </rPr>
      <t>treh izvodih, za vse kanale in črpališča podprojekta št.33</t>
    </r>
  </si>
  <si>
    <t>Preusmeritev polovice toka potoka prodnato zaporo in po položitvi kanala na tej razdalji še enako za drugo polovico</t>
  </si>
  <si>
    <t xml:space="preserve">Asfaltiranje vozišča v sestavi:
3 cm AC 8 surf B50/70 A4                                            </t>
  </si>
  <si>
    <t>Izdelava meritev zbitosti tampona in zasipa z izdelavo končnega poročila s strani pooblaščene organizacije.</t>
  </si>
  <si>
    <t>Zakoličenje objekta s postavitvijo gradbenih profilov in označbo višin.</t>
  </si>
  <si>
    <t>kos</t>
  </si>
  <si>
    <t>Dobava, transport in vgradnja montažno revizijskega in kaskadno priključnega črpalnega jaška iz AB elementov 2000x2000mm, višine 3,5m  za črpališče Č ZA-01, vključno s krovno in temeljno ploščo, priključitev proj. kanala PP DN 200mm, vključno z muldami, vtoki in iztoki, podložnim betonom C 12/15 (višina kaskad in kote priključevanja razvidne iz vzdolžnih profilov in detajla črpališča)</t>
  </si>
  <si>
    <t xml:space="preserve">Dobava, transport in vgraditev med betoniranjem vstopnega jaška, okvirja  z vodotesnim povoznim pokrovom z dvižnim mehanizmom iz plinskih vzmeti iz nerjaveče pločevine na zaklep za odprtino 1100/1100 mm, nosilnosti 400kN </t>
  </si>
  <si>
    <t xml:space="preserve">Dobava, transport in vgraditev med betoniranjem vstopnega jaška, okvirja  z vodotesnim povoznim pokrovom z dvižnim mehanizmom iz plinskih vzmeti iz nerjaveče pločevine na zaklep za odprtino 800/800 mm, nosilnosti 400kN </t>
  </si>
  <si>
    <t>Dobava, transport in montaža vmesnika, ki omogoča priključitev prenosnega računalnika s katerim lahko pregledamo vse podatke o delovanju črpalke (zgodovina) in nastavljamo parametre črpalke in se vgradi v elektro omarico črpališča.</t>
  </si>
  <si>
    <t>Dobava, transport in vgradnja karabin lestve z izvlečnim drogom, dolžine l=1,95m</t>
  </si>
  <si>
    <t>Dobava, transport in vgradnja zračnika DN 100mm z mrežo proti mrčesu,  dolžine l=1500mm</t>
  </si>
  <si>
    <t>Tlačni preizkus tesnosti črpališča skladno s SIST EN 1610, ki ga izvede pooblaščen akreditiran laboratorij, z izdelavo poročila.</t>
  </si>
  <si>
    <t>Geodetski načrt izvedenega novega stanja zemljišča in novozgrajenih objektov na zeljišču.</t>
  </si>
  <si>
    <t>V./</t>
  </si>
  <si>
    <t>Dobava, transport in vgradnja montažno revizijskega in kaskadno priključnega črpalnega jaška iz AB elementov 2000x2000mm, višine 4,5m  za črpališče Č ZA-02, vključno s krovno in temeljno ploščo, priključitev proj. kanala PP DN 200mm, vključno z muldami, vtoki in iztoki, podložnim betonom C 12/15 (višina kaskad in kote priključevanja razvidne iz vzdolžnih profilov in detajla črpališča)</t>
  </si>
  <si>
    <t>Dobava, transport in vgradnja karabin lestve z izvlečnim drogom, dolžine l=2,15m</t>
  </si>
  <si>
    <t>Dobava in vgradnja kovinskega stenskega oprijemala za roke in vstopnih klinov za sestop iz kovinskega podesta v dno jaška. Globina sestopa 80cm. Oprijemalo: cev fi 48 mm, dolžine 50 cm, vključno z dvema stenskima nosilcema. Vstopni klin: pohištveni profil širine 35cm, dodatna nastopna ploskev iz pločevine s solzasto površino; vijačeno v steno AB jaška s sidrnimi vijaki M10. Vsi elementi iz nerjavnega jekla AISI304.</t>
  </si>
  <si>
    <t>Dobava in vgradnja kovinskega stenskega oprijemala za roke in vstopnih klinov za sestop iz kovinskega podesta v dno jaška. Globina sestopa 180 cm. Oprijemalo: cev fi 48 mm, dolžine 50 cm, vključno z dvema stenskima nosilcema. Vstopni klin: pohištveni profil širine 35cm, dodatna nastopna ploskev iz pločevine s solzasto površino; vijačeno v steno AB jaška s sidrnimi vijaki M10. Vsi elementi iz nerjavnega jekla AISI304.</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</si>
  <si>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izdelava, namestitev in po koncu gradnje odstranitev obvestilne table z nosilnim panojem na gradbišču...  </t>
    </r>
    <r>
      <rPr>
        <b/>
        <sz val="10"/>
        <rFont val="Arial"/>
        <family val="2"/>
        <charset val="238"/>
      </rPr>
      <t>Za vsa dela na območju gradbišča - Podprojekta 33</t>
    </r>
    <r>
      <rPr>
        <sz val="10"/>
        <rFont val="Arial"/>
        <family val="2"/>
        <charset val="238"/>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</si>
  <si>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 xml:space="preserve"> Za vsa dela na območju gradbišča - Podprojekta 33.</t>
    </r>
    <r>
      <rPr>
        <sz val="10"/>
        <rFont val="Arial"/>
        <family val="2"/>
        <charset val="238"/>
      </rPr>
      <t>.</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</si>
  <si>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 Podprojekta 33.</t>
    </r>
    <r>
      <rPr>
        <sz val="10"/>
        <rFont val="Arial"/>
        <family val="2"/>
        <charset val="238"/>
      </rPr>
      <t>.</t>
    </r>
  </si>
  <si>
    <r>
      <t>m</t>
    </r>
    <r>
      <rPr>
        <vertAlign val="superscript"/>
        <sz val="10"/>
        <rFont val="Arial"/>
        <family val="2"/>
        <charset val="238"/>
      </rPr>
      <t>3</t>
    </r>
  </si>
  <si>
    <t xml:space="preserve">Strojni izkop jarka v zemljini III. - IV. ktg, vertikalni z razpiranjem in nalaganjem na vozilo ter odvozom na gradbiščno deponijo, vključno s stroški deponiranja.          </t>
  </si>
  <si>
    <t>Dobava in vgraditev betona C12/ 15 za betonsko ležišče in obbetoniranje cevi PE DN 90mm na odseku kjer križamo potok v dolžini l=13.60m (po detajlu)</t>
  </si>
  <si>
    <t>Zavarovanje brežine in struge potoka s kamnitim zavarovanjem v deb. 25-30cm zalitim s pustim betonom (brežina) ter s kamnitim zavarovanjem deb. 40cm z zaključkom v deb. 50cm (dno) na odseku prečkanja s kanalizacijo med jaškoma  (po detajlu)</t>
  </si>
  <si>
    <t>Nabava,transport in vgraditev zmrzlinsko odpornega kamnitega materiala do fi 63 mm v debelini 30 cm z uvaljanem za izvedbo spodnjega ustroja.</t>
  </si>
  <si>
    <t>Dobava in vgraditev betona C12/ 15 za betonsko ležišče in obbetoniranje cevi PE DN 90mm na odseku kjer križamo potok v dolžini l=13.0m (po detajlu)</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</si>
  <si>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rPr>
      <t xml:space="preserve"> štirih izvodih</t>
    </r>
    <r>
      <rPr>
        <sz val="10"/>
        <rFont val="Arial"/>
        <family val="2"/>
      </rPr>
      <t>, pri geodetskem posnetku je potrebno dostaviti podatke tudi v digitalni obliki (berljivo z Arcview pisani podolžni profil v TXT)</t>
    </r>
  </si>
  <si>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charset val="238"/>
      </rPr>
      <t>Qč= 5,0 l/s, Hč= 3,96mVS</t>
    </r>
  </si>
  <si>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charset val="238"/>
      </rPr>
      <t>Qč= 5,0 l/s, Hč= 5,41mVS</t>
    </r>
  </si>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</sst>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
    <numFmt numFmtId="171" formatCode="_-* #,##0.00&quot; SIT&quot;_-;\-* #,##0.00&quot; SIT&quot;_-;_-* \-??&quot; SIT&quot;_-;_-@_-"/>
    <numFmt numFmtId="172" formatCode="_-* #,##0.00\ [$€-424]_-;\-* #,##0.00\ [$€-424]_-;_-* &quot;-&quot;??\ [$€-424]_-;_-@_-"/>
  </numFmts>
  <fonts count="5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1"/>
      <charset val="238"/>
    </font>
    <font>
      <sz val="10"/>
      <name val="Century Gothic CE"/>
      <family val="2"/>
      <charset val="238"/>
    </font>
    <font>
      <sz val="10"/>
      <name val="Arial"/>
      <family val="2"/>
      <charset val="238"/>
    </font>
    <font>
      <sz val="11"/>
      <name val="Arial"/>
      <family val="2"/>
      <charset val="238"/>
    </font>
    <font>
      <b/>
      <sz val="10"/>
      <name val="Arial"/>
      <family val="2"/>
    </font>
    <font>
      <vertAlign val="superscript"/>
      <sz val="10"/>
      <name val="Arial"/>
      <family val="2"/>
    </font>
    <font>
      <b/>
      <i/>
      <sz val="10"/>
      <name val="Arial"/>
      <family val="2"/>
    </font>
    <font>
      <b/>
      <i/>
      <sz val="10"/>
      <name val="Arial"/>
      <family val="2"/>
      <charset val="238"/>
    </font>
    <font>
      <sz val="12"/>
      <name val="Arial"/>
      <family val="2"/>
      <charset val="238"/>
    </font>
    <font>
      <b/>
      <sz val="10"/>
      <name val="Arial"/>
      <family val="2"/>
      <charset val="238"/>
    </font>
    <font>
      <sz val="10"/>
      <color rgb="FFFF0000"/>
      <name val="Arial"/>
      <family val="2"/>
    </font>
    <font>
      <sz val="10"/>
      <color theme="1"/>
      <name val="Arial"/>
      <family val="2"/>
      <charset val="238"/>
    </font>
    <font>
      <b/>
      <i/>
      <sz val="11"/>
      <name val="Arial"/>
      <family val="2"/>
      <charset val="238"/>
    </font>
    <font>
      <sz val="10"/>
      <color indexed="8"/>
      <name val="Arial"/>
      <family val="2"/>
      <charset val="238"/>
    </font>
    <font>
      <sz val="12"/>
      <name val="Courier"/>
      <charset val="238"/>
    </font>
    <font>
      <sz val="10"/>
      <name val="Times New Roman"/>
      <family val="1"/>
    </font>
    <font>
      <sz val="12"/>
      <name val="Times New Roman"/>
      <family val="1"/>
    </font>
    <font>
      <sz val="5"/>
      <name val="Courier New CE"/>
      <family val="3"/>
      <charset val="238"/>
    </font>
    <font>
      <vertAlign val="superscript"/>
      <sz val="10"/>
      <name val="Arial"/>
      <family val="2"/>
      <charset val="238"/>
    </font>
    <font>
      <sz val="8"/>
      <name val="Arial"/>
      <family val="2"/>
      <charset val="238"/>
    </font>
    <font>
      <sz val="10"/>
      <color rgb="FFFF0000"/>
      <name val="Arial"/>
      <family val="2"/>
      <charset val="238"/>
    </font>
  </fonts>
  <fills count="3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4FFB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s>
  <cellStyleXfs count="430">
    <xf numFmtId="0" fontId="0"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11" fillId="0" borderId="0" applyFont="0" applyFill="0" applyBorder="0" applyAlignment="0" applyProtection="0"/>
    <xf numFmtId="166" fontId="13" fillId="0" borderId="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ill="0" applyBorder="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13" fillId="0" borderId="0"/>
    <xf numFmtId="166" fontId="13" fillId="0" borderId="0"/>
    <xf numFmtId="0" fontId="15" fillId="0" borderId="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8" fillId="11" borderId="0" applyNumberFormat="0" applyBorder="0" applyAlignment="0" applyProtection="0"/>
    <xf numFmtId="0" fontId="19" fillId="23" borderId="19" applyNumberFormat="0" applyAlignment="0" applyProtection="0"/>
    <xf numFmtId="0" fontId="20" fillId="0" borderId="0" applyNumberFormat="0" applyFill="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4" fillId="24" borderId="0" applyNumberFormat="0" applyBorder="0" applyAlignment="0" applyProtection="0"/>
    <xf numFmtId="0" fontId="15" fillId="25" borderId="23"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27" fillId="0" borderId="24" applyNumberFormat="0" applyFill="0" applyAlignment="0" applyProtection="0"/>
    <xf numFmtId="0" fontId="28" fillId="30" borderId="25" applyNumberFormat="0" applyAlignment="0" applyProtection="0"/>
    <xf numFmtId="0" fontId="29" fillId="23" borderId="26" applyNumberFormat="0" applyAlignment="0" applyProtection="0"/>
    <xf numFmtId="0" fontId="30" fillId="10" borderId="0" applyNumberFormat="0" applyBorder="0" applyAlignment="0" applyProtection="0"/>
    <xf numFmtId="0" fontId="14" fillId="0" borderId="0"/>
    <xf numFmtId="0" fontId="31" fillId="14" borderId="26" applyNumberFormat="0" applyAlignment="0" applyProtection="0"/>
    <xf numFmtId="0" fontId="32" fillId="0" borderId="27" applyNumberFormat="0" applyFill="0" applyAlignment="0" applyProtection="0"/>
    <xf numFmtId="164" fontId="11" fillId="0" borderId="0" applyFont="0" applyFill="0" applyBorder="0" applyAlignment="0" applyProtection="0"/>
    <xf numFmtId="4" fontId="33" fillId="0" borderId="0"/>
    <xf numFmtId="166" fontId="13" fillId="0" borderId="0"/>
    <xf numFmtId="164" fontId="7" fillId="0" borderId="0" applyFont="0" applyFill="0" applyBorder="0" applyAlignment="0" applyProtection="0"/>
    <xf numFmtId="167" fontId="34" fillId="0" borderId="0"/>
    <xf numFmtId="0" fontId="16" fillId="0" borderId="0"/>
    <xf numFmtId="0" fontId="35" fillId="0" borderId="0"/>
    <xf numFmtId="167" fontId="34" fillId="0" borderId="0"/>
    <xf numFmtId="9" fontId="7" fillId="0" borderId="0" applyFont="0" applyFill="0" applyBorder="0" applyAlignment="0" applyProtection="0"/>
    <xf numFmtId="168" fontId="14" fillId="0" borderId="0" applyFill="0" applyBorder="0" applyAlignment="0" applyProtection="0"/>
    <xf numFmtId="166" fontId="36" fillId="0" borderId="0"/>
    <xf numFmtId="166" fontId="13" fillId="0" borderId="0"/>
    <xf numFmtId="0" fontId="33" fillId="0" borderId="0"/>
    <xf numFmtId="0" fontId="7" fillId="0" borderId="0"/>
    <xf numFmtId="164" fontId="7" fillId="0" borderId="0" applyFont="0" applyFill="0" applyBorder="0" applyAlignment="0" applyProtection="0"/>
    <xf numFmtId="166" fontId="13" fillId="0" borderId="0"/>
    <xf numFmtId="0" fontId="6" fillId="0" borderId="0"/>
    <xf numFmtId="0" fontId="11" fillId="0" borderId="0"/>
    <xf numFmtId="164" fontId="7" fillId="0" borderId="0" applyFont="0" applyFill="0" applyBorder="0" applyAlignment="0" applyProtection="0"/>
    <xf numFmtId="44" fontId="15" fillId="0" borderId="0" applyFont="0" applyFill="0" applyBorder="0" applyAlignment="0" applyProtection="0"/>
    <xf numFmtId="0" fontId="7" fillId="0" borderId="0"/>
    <xf numFmtId="0" fontId="7" fillId="0" borderId="0"/>
    <xf numFmtId="166" fontId="13" fillId="0" borderId="0"/>
    <xf numFmtId="0" fontId="7" fillId="0" borderId="0"/>
    <xf numFmtId="166" fontId="13" fillId="0" borderId="0"/>
    <xf numFmtId="166" fontId="13" fillId="0" borderId="0"/>
    <xf numFmtId="166" fontId="36" fillId="0" borderId="0"/>
    <xf numFmtId="0" fontId="33" fillId="0" borderId="0"/>
    <xf numFmtId="0" fontId="15" fillId="0" borderId="0"/>
    <xf numFmtId="0" fontId="7" fillId="0" borderId="0"/>
    <xf numFmtId="0" fontId="7" fillId="0" borderId="0"/>
    <xf numFmtId="0" fontId="7" fillId="0" borderId="0"/>
    <xf numFmtId="0" fontId="7" fillId="0" borderId="0"/>
    <xf numFmtId="167"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5" fillId="0" borderId="0" applyFont="0" applyFill="0" applyBorder="0" applyAlignment="0" applyProtection="0"/>
    <xf numFmtId="9" fontId="7" fillId="0" borderId="0" applyFont="0" applyFill="0" applyBorder="0" applyAlignment="0" applyProtection="0"/>
    <xf numFmtId="0" fontId="8" fillId="32" borderId="31" applyNumberFormat="0" applyFont="0" applyAlignment="0" applyProtection="0"/>
    <xf numFmtId="164" fontId="7" fillId="0" borderId="0" applyFont="0" applyFill="0" applyBorder="0" applyAlignment="0" applyProtection="0"/>
    <xf numFmtId="169" fontId="7" fillId="0" borderId="0" applyFont="0" applyFill="0" applyBorder="0" applyAlignment="0" applyProtection="0"/>
    <xf numFmtId="164"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0" borderId="0"/>
    <xf numFmtId="0" fontId="5" fillId="0" borderId="0"/>
    <xf numFmtId="164" fontId="7" fillId="0" borderId="0" applyFont="0" applyFill="0" applyBorder="0" applyAlignment="0" applyProtection="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7" fillId="0" borderId="0"/>
    <xf numFmtId="0" fontId="5" fillId="0" borderId="0"/>
    <xf numFmtId="0" fontId="37" fillId="0" borderId="0"/>
    <xf numFmtId="44" fontId="15" fillId="0" borderId="0" applyFont="0" applyFill="0" applyBorder="0" applyAlignment="0" applyProtection="0"/>
    <xf numFmtId="164" fontId="38" fillId="0" borderId="0" applyFont="0" applyFill="0" applyBorder="0" applyAlignment="0" applyProtection="0"/>
    <xf numFmtId="0" fontId="4" fillId="0" borderId="0"/>
    <xf numFmtId="0" fontId="4" fillId="0" borderId="0"/>
    <xf numFmtId="0" fontId="38" fillId="0" borderId="0"/>
    <xf numFmtId="44" fontId="1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3" fillId="0" borderId="0"/>
    <xf numFmtId="0" fontId="3" fillId="0" borderId="0"/>
    <xf numFmtId="44" fontId="15" fillId="0" borderId="0" applyFont="0" applyFill="0" applyBorder="0" applyAlignment="0" applyProtection="0"/>
    <xf numFmtId="166"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5" fillId="0" borderId="0" applyFont="0" applyFill="0" applyBorder="0" applyAlignment="0" applyProtection="0"/>
    <xf numFmtId="164" fontId="7" fillId="0" borderId="0" applyFont="0" applyFill="0" applyBorder="0" applyAlignment="0" applyProtection="0"/>
    <xf numFmtId="0" fontId="3" fillId="0" borderId="0"/>
    <xf numFmtId="0" fontId="3" fillId="0" borderId="0"/>
    <xf numFmtId="0" fontId="7" fillId="0" borderId="0"/>
    <xf numFmtId="44" fontId="15"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5" fillId="0" borderId="0" applyFont="0" applyFill="0" applyBorder="0" applyAlignment="0" applyProtection="0"/>
    <xf numFmtId="166"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5" fillId="0" borderId="0" applyFont="0" applyFill="0" applyBorder="0" applyAlignment="0" applyProtection="0"/>
    <xf numFmtId="164" fontId="7" fillId="0" borderId="0" applyFont="0" applyFill="0" applyBorder="0" applyAlignment="0" applyProtection="0"/>
    <xf numFmtId="0" fontId="3" fillId="0" borderId="0"/>
    <xf numFmtId="0" fontId="3" fillId="0" borderId="0"/>
    <xf numFmtId="0" fontId="7" fillId="0" borderId="0"/>
    <xf numFmtId="44" fontId="15"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50" fillId="0" borderId="0"/>
    <xf numFmtId="0" fontId="2" fillId="0" borderId="0"/>
    <xf numFmtId="44" fontId="15" fillId="0" borderId="0" applyFont="0" applyFill="0" applyBorder="0" applyAlignment="0" applyProtection="0"/>
    <xf numFmtId="166"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5"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8" fillId="0" borderId="0"/>
    <xf numFmtId="44" fontId="15"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4" fontId="53" fillId="0" borderId="0">
      <alignment vertical="top"/>
      <protection hidden="1"/>
    </xf>
    <xf numFmtId="0" fontId="1" fillId="0" borderId="0"/>
    <xf numFmtId="0" fontId="1" fillId="0" borderId="0"/>
    <xf numFmtId="0" fontId="1" fillId="0" borderId="0"/>
    <xf numFmtId="171" fontId="14" fillId="0" borderId="0" applyFill="0" applyBorder="0" applyAlignment="0" applyProtection="0"/>
    <xf numFmtId="0" fontId="1" fillId="0" borderId="0"/>
    <xf numFmtId="0" fontId="1" fillId="0" borderId="0"/>
    <xf numFmtId="44"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xf numFmtId="0" fontId="1"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4">
    <xf numFmtId="0" fontId="0" fillId="0" borderId="0" xfId="0"/>
    <xf numFmtId="0" fontId="0" fillId="0" borderId="0" xfId="0" applyAlignment="1">
      <alignment horizontal="center" vertical="top"/>
    </xf>
    <xf numFmtId="2" fontId="0" fillId="0" borderId="0" xfId="0" applyNumberFormat="1" applyAlignment="1">
      <alignment horizontal="center"/>
    </xf>
    <xf numFmtId="0" fontId="9" fillId="0" borderId="2" xfId="0" applyFont="1" applyBorder="1"/>
    <xf numFmtId="0" fontId="9" fillId="0" borderId="1" xfId="0" applyFont="1" applyBorder="1" applyAlignment="1">
      <alignment horizontal="center" vertical="top"/>
    </xf>
    <xf numFmtId="0" fontId="9" fillId="0" borderId="9" xfId="0" applyFont="1" applyBorder="1" applyAlignment="1">
      <alignment horizontal="center" vertical="top"/>
    </xf>
    <xf numFmtId="0" fontId="9" fillId="0" borderId="2" xfId="0" applyFont="1" applyBorder="1" applyAlignment="1">
      <alignment horizontal="center"/>
    </xf>
    <xf numFmtId="2" fontId="9" fillId="0" borderId="2" xfId="0" applyNumberFormat="1" applyFont="1" applyBorder="1" applyAlignment="1">
      <alignment horizontal="center"/>
    </xf>
    <xf numFmtId="0" fontId="9" fillId="0" borderId="15" xfId="0" applyFont="1" applyBorder="1" applyAlignment="1">
      <alignment horizontal="center" vertical="top"/>
    </xf>
    <xf numFmtId="0" fontId="9" fillId="0" borderId="16" xfId="0" applyFont="1" applyBorder="1" applyAlignment="1">
      <alignment horizontal="center"/>
    </xf>
    <xf numFmtId="2" fontId="9" fillId="0" borderId="16" xfId="0" applyNumberFormat="1" applyFont="1" applyBorder="1" applyAlignment="1">
      <alignment horizontal="center"/>
    </xf>
    <xf numFmtId="0" fontId="9" fillId="0" borderId="16" xfId="0" applyFont="1" applyBorder="1"/>
    <xf numFmtId="0" fontId="9" fillId="0" borderId="10" xfId="0" applyFont="1" applyBorder="1" applyAlignment="1">
      <alignment horizontal="center"/>
    </xf>
    <xf numFmtId="2" fontId="9" fillId="0" borderId="10" xfId="0" applyNumberFormat="1" applyFont="1" applyBorder="1" applyAlignment="1">
      <alignment horizontal="center"/>
    </xf>
    <xf numFmtId="0" fontId="9" fillId="0" borderId="10" xfId="0" applyFont="1" applyBorder="1"/>
    <xf numFmtId="44" fontId="9" fillId="0" borderId="7" xfId="0" applyNumberFormat="1" applyFont="1" applyBorder="1"/>
    <xf numFmtId="44" fontId="9" fillId="0" borderId="17" xfId="0" applyNumberFormat="1" applyFont="1" applyBorder="1"/>
    <xf numFmtId="44" fontId="9" fillId="0" borderId="11" xfId="0" applyNumberFormat="1" applyFont="1" applyBorder="1"/>
    <xf numFmtId="0" fontId="0" fillId="0" borderId="0" xfId="0"/>
    <xf numFmtId="0" fontId="39" fillId="0" borderId="0" xfId="0" applyFont="1"/>
    <xf numFmtId="0" fontId="40" fillId="2" borderId="29" xfId="0" applyFont="1" applyFill="1" applyBorder="1" applyAlignment="1">
      <alignment horizontal="center" vertical="center"/>
    </xf>
    <xf numFmtId="2" fontId="40" fillId="2" borderId="29" xfId="0" applyNumberFormat="1" applyFont="1" applyFill="1" applyBorder="1" applyAlignment="1">
      <alignment horizontal="center" vertical="center"/>
    </xf>
    <xf numFmtId="0" fontId="40" fillId="8" borderId="1" xfId="0" applyFont="1" applyFill="1" applyBorder="1" applyAlignment="1">
      <alignment horizontal="left" vertical="center"/>
    </xf>
    <xf numFmtId="0" fontId="40" fillId="4" borderId="36" xfId="0" applyFont="1" applyFill="1" applyBorder="1" applyAlignment="1">
      <alignment horizontal="left" vertical="center"/>
    </xf>
    <xf numFmtId="0" fontId="40" fillId="6" borderId="1" xfId="0" applyFont="1" applyFill="1" applyBorder="1" applyAlignment="1">
      <alignment horizontal="left" vertical="center"/>
    </xf>
    <xf numFmtId="0" fontId="42" fillId="0" borderId="18" xfId="0" applyFont="1" applyBorder="1" applyAlignment="1">
      <alignment horizontal="left" vertical="center" wrapText="1"/>
    </xf>
    <xf numFmtId="0" fontId="42" fillId="0" borderId="8" xfId="0" applyFont="1" applyBorder="1" applyAlignment="1">
      <alignment horizontal="left" vertical="center" wrapText="1"/>
    </xf>
    <xf numFmtId="0" fontId="40" fillId="4" borderId="0" xfId="0" applyFont="1" applyFill="1" applyBorder="1" applyAlignment="1">
      <alignment horizontal="left" vertical="center"/>
    </xf>
    <xf numFmtId="0" fontId="40" fillId="5" borderId="1" xfId="0" applyFont="1" applyFill="1" applyBorder="1" applyAlignment="1">
      <alignment horizontal="left" vertical="center" wrapText="1"/>
    </xf>
    <xf numFmtId="0" fontId="40" fillId="7" borderId="1" xfId="0" applyFont="1" applyFill="1" applyBorder="1" applyAlignment="1">
      <alignment horizontal="left" vertical="center"/>
    </xf>
    <xf numFmtId="49" fontId="40" fillId="2" borderId="28" xfId="0" applyNumberFormat="1" applyFont="1" applyFill="1" applyBorder="1" applyAlignment="1">
      <alignment horizontal="center" vertical="center" wrapText="1"/>
    </xf>
    <xf numFmtId="44" fontId="9" fillId="31" borderId="7" xfId="0" applyNumberFormat="1" applyFont="1" applyFill="1" applyBorder="1"/>
    <xf numFmtId="0" fontId="44" fillId="0" borderId="0" xfId="0" applyFont="1" applyAlignment="1">
      <alignment horizontal="center" vertical="top"/>
    </xf>
    <xf numFmtId="0" fontId="44" fillId="0" borderId="0" xfId="0" applyFont="1"/>
    <xf numFmtId="0" fontId="44" fillId="0" borderId="0" xfId="0" applyFont="1" applyAlignment="1">
      <alignment horizontal="center"/>
    </xf>
    <xf numFmtId="2" fontId="44" fillId="0" borderId="0" xfId="0" applyNumberFormat="1" applyFont="1" applyAlignment="1">
      <alignment horizontal="center"/>
    </xf>
    <xf numFmtId="0" fontId="44" fillId="0" borderId="3" xfId="0" applyFont="1" applyBorder="1" applyAlignment="1">
      <alignment horizontal="center" vertical="top"/>
    </xf>
    <xf numFmtId="0" fontId="9" fillId="0" borderId="3" xfId="0" applyFont="1" applyBorder="1"/>
    <xf numFmtId="0" fontId="44" fillId="0" borderId="3" xfId="0" applyFont="1" applyBorder="1" applyAlignment="1">
      <alignment horizontal="center"/>
    </xf>
    <xf numFmtId="2" fontId="44" fillId="0" borderId="3" xfId="0" applyNumberFormat="1" applyFont="1" applyBorder="1" applyAlignment="1">
      <alignment horizontal="center"/>
    </xf>
    <xf numFmtId="0" fontId="44" fillId="0" borderId="3" xfId="0" applyFont="1" applyBorder="1"/>
    <xf numFmtId="0" fontId="9" fillId="31" borderId="1" xfId="0" applyFont="1" applyFill="1" applyBorder="1" applyAlignment="1">
      <alignment horizontal="center"/>
    </xf>
    <xf numFmtId="0" fontId="9" fillId="31" borderId="2" xfId="0" applyFont="1" applyFill="1" applyBorder="1"/>
    <xf numFmtId="0" fontId="44" fillId="31" borderId="2" xfId="0" applyFont="1" applyFill="1" applyBorder="1" applyAlignment="1">
      <alignment horizontal="center"/>
    </xf>
    <xf numFmtId="2" fontId="44" fillId="31" borderId="2" xfId="0" applyNumberFormat="1" applyFont="1" applyFill="1" applyBorder="1" applyAlignment="1">
      <alignment horizontal="center"/>
    </xf>
    <xf numFmtId="0" fontId="44" fillId="31" borderId="2" xfId="0" applyFont="1" applyFill="1" applyBorder="1"/>
    <xf numFmtId="44" fontId="44" fillId="0" borderId="0" xfId="0" applyNumberFormat="1" applyFont="1"/>
    <xf numFmtId="49" fontId="40" fillId="3" borderId="28" xfId="0" applyNumberFormat="1" applyFont="1" applyFill="1" applyBorder="1" applyAlignment="1">
      <alignment horizontal="center" vertical="center"/>
    </xf>
    <xf numFmtId="0" fontId="0" fillId="0" borderId="0" xfId="0" applyAlignment="1">
      <alignment horizontal="center"/>
    </xf>
    <xf numFmtId="0" fontId="39" fillId="0" borderId="43" xfId="0" applyFont="1" applyBorder="1" applyAlignment="1">
      <alignment horizontal="center" vertical="top"/>
    </xf>
    <xf numFmtId="0" fontId="48" fillId="0" borderId="51" xfId="0" applyFont="1" applyBorder="1"/>
    <xf numFmtId="0" fontId="9" fillId="0" borderId="51" xfId="0" applyFont="1" applyBorder="1" applyAlignment="1">
      <alignment horizontal="center"/>
    </xf>
    <xf numFmtId="2" fontId="9" fillId="0" borderId="51" xfId="0" applyNumberFormat="1" applyFont="1" applyBorder="1" applyAlignment="1">
      <alignment horizontal="center"/>
    </xf>
    <xf numFmtId="0" fontId="9" fillId="0" borderId="51" xfId="0" applyFont="1" applyBorder="1"/>
    <xf numFmtId="44" fontId="9" fillId="0" borderId="52" xfId="0" applyNumberFormat="1" applyFont="1" applyBorder="1"/>
    <xf numFmtId="0" fontId="39" fillId="0" borderId="53" xfId="0" applyFont="1" applyBorder="1" applyAlignment="1">
      <alignment horizontal="center" vertical="top"/>
    </xf>
    <xf numFmtId="0" fontId="48" fillId="0" borderId="5" xfId="0" applyFont="1" applyBorder="1"/>
    <xf numFmtId="0" fontId="9" fillId="0" borderId="5" xfId="0" applyFont="1" applyBorder="1" applyAlignment="1">
      <alignment horizontal="center"/>
    </xf>
    <xf numFmtId="2" fontId="9" fillId="0" borderId="5" xfId="0" applyNumberFormat="1" applyFont="1" applyBorder="1" applyAlignment="1">
      <alignment horizontal="center"/>
    </xf>
    <xf numFmtId="0" fontId="9" fillId="0" borderId="5" xfId="0" applyFont="1" applyBorder="1"/>
    <xf numFmtId="44" fontId="9" fillId="0" borderId="54" xfId="0" applyNumberFormat="1" applyFont="1" applyBorder="1"/>
    <xf numFmtId="0" fontId="39" fillId="0" borderId="12" xfId="0" applyFont="1" applyBorder="1" applyAlignment="1">
      <alignment horizontal="center" vertical="top"/>
    </xf>
    <xf numFmtId="0" fontId="48" fillId="0" borderId="55" xfId="0" applyFont="1" applyBorder="1"/>
    <xf numFmtId="0" fontId="9" fillId="0" borderId="55" xfId="0" applyFont="1" applyBorder="1" applyAlignment="1">
      <alignment horizontal="center"/>
    </xf>
    <xf numFmtId="2" fontId="9" fillId="0" borderId="55" xfId="0" applyNumberFormat="1" applyFont="1" applyBorder="1" applyAlignment="1">
      <alignment horizontal="center"/>
    </xf>
    <xf numFmtId="0" fontId="9" fillId="0" borderId="55" xfId="0" applyFont="1" applyBorder="1"/>
    <xf numFmtId="44" fontId="9" fillId="0" borderId="56" xfId="0" applyNumberFormat="1" applyFont="1" applyBorder="1"/>
    <xf numFmtId="0" fontId="39" fillId="31" borderId="1" xfId="0" applyFont="1" applyFill="1" applyBorder="1" applyAlignment="1">
      <alignment horizontal="center" vertical="top"/>
    </xf>
    <xf numFmtId="0" fontId="9" fillId="31" borderId="2" xfId="0" applyFont="1" applyFill="1" applyBorder="1" applyAlignment="1">
      <alignment horizontal="center"/>
    </xf>
    <xf numFmtId="2" fontId="9" fillId="31" borderId="2" xfId="0" applyNumberFormat="1" applyFont="1" applyFill="1" applyBorder="1" applyAlignment="1">
      <alignment horizontal="center"/>
    </xf>
    <xf numFmtId="0" fontId="39" fillId="0" borderId="0" xfId="0" applyFont="1" applyAlignment="1">
      <alignment horizontal="center" vertical="top"/>
    </xf>
    <xf numFmtId="0" fontId="10" fillId="0" borderId="0" xfId="0" applyFont="1"/>
    <xf numFmtId="0" fontId="39" fillId="0" borderId="0" xfId="0" applyFont="1" applyAlignment="1">
      <alignment horizontal="center"/>
    </xf>
    <xf numFmtId="2" fontId="39" fillId="0" borderId="0" xfId="0" applyNumberFormat="1" applyFont="1" applyAlignment="1">
      <alignment horizontal="center"/>
    </xf>
    <xf numFmtId="44" fontId="10" fillId="0" borderId="2" xfId="0" applyNumberFormat="1" applyFont="1" applyBorder="1"/>
    <xf numFmtId="2" fontId="39" fillId="31" borderId="2" xfId="0" applyNumberFormat="1" applyFont="1" applyFill="1" applyBorder="1" applyAlignment="1">
      <alignment horizontal="center"/>
    </xf>
    <xf numFmtId="0" fontId="39" fillId="31" borderId="2" xfId="0" applyFont="1" applyFill="1" applyBorder="1"/>
    <xf numFmtId="44" fontId="10" fillId="31" borderId="7" xfId="0" applyNumberFormat="1" applyFont="1" applyFill="1" applyBorder="1"/>
    <xf numFmtId="0" fontId="39" fillId="0" borderId="57" xfId="0" applyFont="1" applyBorder="1" applyAlignment="1">
      <alignment horizontal="center" vertical="top"/>
    </xf>
    <xf numFmtId="0" fontId="48" fillId="0" borderId="0" xfId="0" applyFont="1"/>
    <xf numFmtId="0" fontId="9" fillId="0" borderId="0" xfId="0" applyFont="1" applyAlignment="1">
      <alignment horizontal="center"/>
    </xf>
    <xf numFmtId="2" fontId="9" fillId="0" borderId="0" xfId="0" applyNumberFormat="1" applyFont="1" applyAlignment="1">
      <alignment horizontal="center"/>
    </xf>
    <xf numFmtId="0" fontId="9" fillId="0" borderId="0" xfId="0" applyFont="1"/>
    <xf numFmtId="44" fontId="9" fillId="0" borderId="58" xfId="0" applyNumberFormat="1" applyFont="1" applyBorder="1"/>
    <xf numFmtId="0" fontId="39" fillId="31" borderId="2" xfId="0" applyFont="1" applyFill="1" applyBorder="1" applyAlignment="1">
      <alignment horizontal="center"/>
    </xf>
    <xf numFmtId="0" fontId="39" fillId="0" borderId="59" xfId="0" applyFont="1" applyBorder="1" applyAlignment="1">
      <alignment horizontal="center" vertical="top"/>
    </xf>
    <xf numFmtId="0" fontId="39" fillId="0" borderId="60" xfId="0" applyFont="1" applyBorder="1" applyAlignment="1">
      <alignment horizontal="center" vertical="top"/>
    </xf>
    <xf numFmtId="44" fontId="9" fillId="0" borderId="0" xfId="0" applyNumberFormat="1" applyFont="1"/>
    <xf numFmtId="0" fontId="9" fillId="0" borderId="60" xfId="0" applyFont="1" applyBorder="1" applyAlignment="1">
      <alignment horizontal="center" vertical="top"/>
    </xf>
    <xf numFmtId="44" fontId="48" fillId="0" borderId="51" xfId="237" applyNumberFormat="1" applyFont="1" applyBorder="1" applyAlignment="1">
      <alignment horizontal="left" indent="3"/>
    </xf>
    <xf numFmtId="44" fontId="48" fillId="0" borderId="51" xfId="237" applyNumberFormat="1" applyFont="1" applyBorder="1"/>
    <xf numFmtId="44" fontId="9" fillId="0" borderId="51" xfId="0" applyNumberFormat="1" applyFont="1" applyBorder="1"/>
    <xf numFmtId="44" fontId="48" fillId="0" borderId="5" xfId="237" applyNumberFormat="1" applyFont="1" applyBorder="1" applyAlignment="1">
      <alignment horizontal="left" indent="3"/>
    </xf>
    <xf numFmtId="44" fontId="48" fillId="0" borderId="5" xfId="237" applyNumberFormat="1" applyFont="1" applyBorder="1"/>
    <xf numFmtId="44" fontId="9" fillId="0" borderId="5" xfId="0" applyNumberFormat="1" applyFont="1" applyBorder="1"/>
    <xf numFmtId="44" fontId="48" fillId="0" borderId="32" xfId="237" applyNumberFormat="1" applyFont="1" applyBorder="1" applyAlignment="1">
      <alignment horizontal="left" indent="3"/>
    </xf>
    <xf numFmtId="44" fontId="48" fillId="0" borderId="32" xfId="237" applyNumberFormat="1" applyFont="1" applyBorder="1"/>
    <xf numFmtId="44" fontId="9" fillId="0" borderId="32" xfId="0" applyNumberFormat="1" applyFont="1" applyBorder="1"/>
    <xf numFmtId="44" fontId="9" fillId="0" borderId="61" xfId="0" applyNumberFormat="1" applyFont="1" applyBorder="1"/>
    <xf numFmtId="0" fontId="9" fillId="0" borderId="12" xfId="0" applyFont="1" applyBorder="1" applyAlignment="1">
      <alignment horizontal="center"/>
    </xf>
    <xf numFmtId="0" fontId="9" fillId="0" borderId="13" xfId="0" applyFont="1" applyBorder="1"/>
    <xf numFmtId="0" fontId="44" fillId="0" borderId="13" xfId="0" applyFont="1" applyBorder="1" applyAlignment="1">
      <alignment horizontal="center"/>
    </xf>
    <xf numFmtId="2" fontId="44" fillId="0" borderId="13" xfId="0" applyNumberFormat="1" applyFont="1" applyBorder="1" applyAlignment="1">
      <alignment horizontal="center"/>
    </xf>
    <xf numFmtId="0" fontId="44" fillId="0" borderId="13" xfId="0" applyFont="1" applyBorder="1"/>
    <xf numFmtId="44" fontId="9" fillId="0" borderId="14" xfId="0" applyNumberFormat="1" applyFont="1" applyBorder="1"/>
    <xf numFmtId="0" fontId="7" fillId="0" borderId="0" xfId="0" applyFont="1"/>
    <xf numFmtId="0" fontId="40" fillId="0" borderId="2" xfId="0" applyFont="1" applyFill="1" applyBorder="1" applyAlignment="1">
      <alignment horizontal="center" vertical="center"/>
    </xf>
    <xf numFmtId="2" fontId="40" fillId="0" borderId="2" xfId="0" applyNumberFormat="1" applyFont="1" applyFill="1" applyBorder="1" applyAlignment="1">
      <alignment horizontal="center" vertical="center"/>
    </xf>
    <xf numFmtId="49" fontId="40" fillId="0" borderId="2" xfId="0" applyNumberFormat="1" applyFont="1" applyFill="1" applyBorder="1" applyAlignment="1">
      <alignment horizontal="center" vertical="center" wrapText="1"/>
    </xf>
    <xf numFmtId="49" fontId="45" fillId="0" borderId="0" xfId="0" applyNumberFormat="1" applyFont="1" applyAlignment="1">
      <alignment horizontal="center" vertical="center"/>
    </xf>
    <xf numFmtId="49" fontId="8" fillId="0" borderId="37"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40" fillId="4" borderId="36" xfId="0" applyNumberFormat="1" applyFont="1" applyFill="1" applyBorder="1" applyAlignment="1">
      <alignment horizontal="center" vertical="center"/>
    </xf>
    <xf numFmtId="49" fontId="8" fillId="0" borderId="40"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43"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0" fontId="8" fillId="8" borderId="2" xfId="0" applyFont="1" applyFill="1" applyBorder="1" applyAlignment="1">
      <alignment horizontal="center" vertical="center"/>
    </xf>
    <xf numFmtId="2" fontId="8" fillId="8" borderId="2" xfId="0" applyNumberFormat="1" applyFont="1" applyFill="1" applyBorder="1" applyAlignment="1">
      <alignment horizontal="center" vertical="center"/>
    </xf>
    <xf numFmtId="0" fontId="8" fillId="0" borderId="8" xfId="0" applyFont="1" applyBorder="1" applyAlignment="1">
      <alignment horizontal="center" vertical="center"/>
    </xf>
    <xf numFmtId="2" fontId="8" fillId="0" borderId="8" xfId="0" applyNumberFormat="1" applyFont="1" applyBorder="1" applyAlignment="1">
      <alignment horizontal="center" vertical="center"/>
    </xf>
    <xf numFmtId="2" fontId="8" fillId="0" borderId="18" xfId="0" applyNumberFormat="1" applyFont="1" applyBorder="1" applyAlignment="1">
      <alignment horizontal="center" vertical="center"/>
    </xf>
    <xf numFmtId="0" fontId="8" fillId="0" borderId="8" xfId="26" applyFont="1" applyBorder="1" applyAlignment="1">
      <alignment horizontal="center" vertical="center"/>
    </xf>
    <xf numFmtId="0" fontId="40" fillId="4" borderId="36" xfId="0" applyFont="1" applyFill="1" applyBorder="1" applyAlignment="1">
      <alignment horizontal="center" vertical="center"/>
    </xf>
    <xf numFmtId="2" fontId="40" fillId="4" borderId="36" xfId="0" applyNumberFormat="1" applyFont="1" applyFill="1" applyBorder="1" applyAlignment="1">
      <alignment horizontal="center" vertical="center"/>
    </xf>
    <xf numFmtId="0" fontId="8" fillId="6" borderId="2" xfId="0" applyFont="1" applyFill="1" applyBorder="1" applyAlignment="1">
      <alignment horizontal="center" vertical="center"/>
    </xf>
    <xf numFmtId="2" fontId="8" fillId="6" borderId="2" xfId="0" applyNumberFormat="1" applyFont="1" applyFill="1" applyBorder="1" applyAlignment="1">
      <alignment horizontal="center" vertical="center"/>
    </xf>
    <xf numFmtId="0" fontId="8" fillId="0" borderId="18" xfId="0" applyFont="1" applyBorder="1" applyAlignment="1">
      <alignment horizontal="center" vertical="center"/>
    </xf>
    <xf numFmtId="0" fontId="8" fillId="0" borderId="8" xfId="0" applyFont="1" applyFill="1" applyBorder="1" applyAlignment="1">
      <alignment horizontal="center" vertical="center"/>
    </xf>
    <xf numFmtId="0" fontId="40" fillId="4" borderId="0" xfId="0" applyFont="1" applyFill="1" applyBorder="1" applyAlignment="1">
      <alignment horizontal="center" vertical="center"/>
    </xf>
    <xf numFmtId="2" fontId="40" fillId="4" borderId="0" xfId="0" applyNumberFormat="1" applyFont="1" applyFill="1" applyBorder="1" applyAlignment="1">
      <alignment horizontal="center" vertical="center"/>
    </xf>
    <xf numFmtId="0" fontId="8" fillId="5" borderId="2" xfId="0" applyFont="1" applyFill="1" applyBorder="1" applyAlignment="1">
      <alignment horizontal="center" vertical="center"/>
    </xf>
    <xf numFmtId="2" fontId="8" fillId="5" borderId="2" xfId="0" applyNumberFormat="1" applyFont="1" applyFill="1" applyBorder="1" applyAlignment="1">
      <alignment horizontal="center" vertical="center"/>
    </xf>
    <xf numFmtId="0" fontId="8" fillId="0" borderId="8" xfId="0" applyFont="1" applyBorder="1" applyAlignment="1" applyProtection="1">
      <alignment horizontal="center" vertical="center"/>
    </xf>
    <xf numFmtId="2" fontId="8" fillId="0" borderId="8" xfId="0" applyNumberFormat="1" applyFont="1" applyBorder="1" applyAlignment="1" applyProtection="1">
      <alignment horizontal="center" vertical="center"/>
    </xf>
    <xf numFmtId="0" fontId="8" fillId="7" borderId="2" xfId="0" applyFont="1" applyFill="1" applyBorder="1" applyAlignment="1">
      <alignment horizontal="center" vertical="center"/>
    </xf>
    <xf numFmtId="2" fontId="8" fillId="7" borderId="2" xfId="0" applyNumberFormat="1" applyFont="1" applyFill="1" applyBorder="1" applyAlignment="1">
      <alignment horizontal="center" vertical="center"/>
    </xf>
    <xf numFmtId="2" fontId="8" fillId="0" borderId="8" xfId="36" applyNumberFormat="1" applyFont="1" applyBorder="1" applyAlignment="1">
      <alignment horizontal="center" vertical="center"/>
    </xf>
    <xf numFmtId="2" fontId="46" fillId="0" borderId="0" xfId="0" applyNumberFormat="1" applyFont="1" applyAlignment="1">
      <alignment horizontal="center" vertical="center"/>
    </xf>
    <xf numFmtId="49" fontId="8" fillId="0" borderId="48" xfId="0" applyNumberFormat="1" applyFont="1" applyBorder="1" applyAlignment="1">
      <alignment horizontal="center" vertical="center"/>
    </xf>
    <xf numFmtId="0" fontId="8" fillId="0" borderId="49" xfId="0" applyFont="1" applyBorder="1" applyAlignment="1">
      <alignment horizontal="center" vertical="center"/>
    </xf>
    <xf numFmtId="2" fontId="8" fillId="0" borderId="49" xfId="0" applyNumberFormat="1" applyFont="1" applyBorder="1" applyAlignment="1">
      <alignment horizontal="center" vertical="center"/>
    </xf>
    <xf numFmtId="44" fontId="8" fillId="0" borderId="0" xfId="0" applyNumberFormat="1" applyFont="1" applyAlignment="1">
      <alignment horizontal="center" vertical="center"/>
    </xf>
    <xf numFmtId="44" fontId="40" fillId="2" borderId="30" xfId="0" applyNumberFormat="1" applyFont="1" applyFill="1" applyBorder="1" applyAlignment="1">
      <alignment horizontal="center" vertical="center"/>
    </xf>
    <xf numFmtId="44" fontId="40" fillId="0" borderId="2" xfId="1" applyNumberFormat="1" applyFont="1" applyFill="1" applyBorder="1" applyAlignment="1">
      <alignment horizontal="center" vertical="center"/>
    </xf>
    <xf numFmtId="44" fontId="40" fillId="0" borderId="2" xfId="0" applyNumberFormat="1" applyFont="1" applyFill="1" applyBorder="1" applyAlignment="1">
      <alignment horizontal="center" vertical="center"/>
    </xf>
    <xf numFmtId="44" fontId="8" fillId="8" borderId="2" xfId="0" applyNumberFormat="1" applyFont="1" applyFill="1" applyBorder="1" applyAlignment="1">
      <alignment horizontal="center" vertical="center"/>
    </xf>
    <xf numFmtId="44" fontId="8" fillId="8" borderId="7" xfId="0" applyNumberFormat="1" applyFont="1" applyFill="1" applyBorder="1" applyAlignment="1">
      <alignment horizontal="center" vertical="center"/>
    </xf>
    <xf numFmtId="44" fontId="8" fillId="0" borderId="8" xfId="1" applyNumberFormat="1" applyFont="1" applyBorder="1" applyAlignment="1">
      <alignment horizontal="center" vertical="center"/>
    </xf>
    <xf numFmtId="44" fontId="8" fillId="0" borderId="34" xfId="1" applyNumberFormat="1" applyFont="1" applyBorder="1" applyAlignment="1">
      <alignment horizontal="center" vertical="center"/>
    </xf>
    <xf numFmtId="44" fontId="40" fillId="4" borderId="36" xfId="1" applyNumberFormat="1" applyFont="1" applyFill="1" applyBorder="1" applyAlignment="1">
      <alignment horizontal="center" vertical="center"/>
    </xf>
    <xf numFmtId="44" fontId="40" fillId="4" borderId="36" xfId="0" applyNumberFormat="1" applyFont="1" applyFill="1" applyBorder="1" applyAlignment="1">
      <alignment horizontal="center" vertical="center"/>
    </xf>
    <xf numFmtId="44" fontId="8" fillId="6" borderId="2" xfId="1" applyNumberFormat="1" applyFont="1" applyFill="1" applyBorder="1" applyAlignment="1">
      <alignment horizontal="center" vertical="center"/>
    </xf>
    <xf numFmtId="44" fontId="8" fillId="6" borderId="7" xfId="1" applyNumberFormat="1" applyFont="1" applyFill="1" applyBorder="1" applyAlignment="1">
      <alignment horizontal="center" vertical="center"/>
    </xf>
    <xf numFmtId="44" fontId="8" fillId="0" borderId="18" xfId="1" applyNumberFormat="1" applyFont="1" applyBorder="1" applyAlignment="1">
      <alignment horizontal="center" vertical="center"/>
    </xf>
    <xf numFmtId="44" fontId="8" fillId="0" borderId="42" xfId="1" applyNumberFormat="1" applyFont="1" applyBorder="1" applyAlignment="1">
      <alignment horizontal="center" vertical="center"/>
    </xf>
    <xf numFmtId="44" fontId="8" fillId="0" borderId="34" xfId="17" applyNumberFormat="1" applyFont="1" applyFill="1" applyBorder="1" applyAlignment="1">
      <alignment horizontal="center" vertical="center"/>
    </xf>
    <xf numFmtId="44" fontId="40" fillId="4" borderId="0" xfId="1" applyNumberFormat="1" applyFont="1" applyFill="1" applyBorder="1" applyAlignment="1">
      <alignment horizontal="center" vertical="center"/>
    </xf>
    <xf numFmtId="44" fontId="8" fillId="5" borderId="2" xfId="0" applyNumberFormat="1" applyFont="1" applyFill="1" applyBorder="1" applyAlignment="1">
      <alignment horizontal="center" vertical="center"/>
    </xf>
    <xf numFmtId="44" fontId="40" fillId="5" borderId="7" xfId="0" applyNumberFormat="1" applyFont="1" applyFill="1" applyBorder="1" applyAlignment="1">
      <alignment horizontal="center" vertical="center"/>
    </xf>
    <xf numFmtId="44" fontId="8" fillId="0" borderId="8" xfId="0" applyNumberFormat="1" applyFont="1" applyBorder="1" applyAlignment="1" applyProtection="1">
      <alignment horizontal="center" vertical="center"/>
    </xf>
    <xf numFmtId="44" fontId="8" fillId="4" borderId="34" xfId="1" applyNumberFormat="1" applyFont="1" applyFill="1" applyBorder="1" applyAlignment="1">
      <alignment horizontal="center" vertical="center"/>
    </xf>
    <xf numFmtId="44" fontId="8" fillId="7" borderId="2" xfId="1" applyNumberFormat="1" applyFont="1" applyFill="1" applyBorder="1" applyAlignment="1">
      <alignment horizontal="center" vertical="center"/>
    </xf>
    <xf numFmtId="44" fontId="8" fillId="7" borderId="7" xfId="1" applyNumberFormat="1" applyFont="1" applyFill="1" applyBorder="1" applyAlignment="1">
      <alignment horizontal="center" vertical="center"/>
    </xf>
    <xf numFmtId="44" fontId="8" fillId="4" borderId="50" xfId="1" applyNumberFormat="1" applyFont="1" applyFill="1" applyBorder="1" applyAlignment="1">
      <alignment horizontal="center" vertical="center"/>
    </xf>
    <xf numFmtId="0" fontId="40" fillId="3" borderId="44" xfId="0" applyFont="1" applyFill="1" applyBorder="1" applyAlignment="1">
      <alignment horizontal="left" vertical="center"/>
    </xf>
    <xf numFmtId="44" fontId="40" fillId="3" borderId="7" xfId="0" applyNumberFormat="1" applyFont="1" applyFill="1" applyBorder="1" applyAlignment="1">
      <alignment horizontal="center" vertical="center"/>
    </xf>
    <xf numFmtId="0" fontId="40" fillId="3" borderId="2" xfId="0" applyFont="1" applyFill="1" applyBorder="1" applyAlignment="1">
      <alignment horizontal="center" vertical="center"/>
    </xf>
    <xf numFmtId="2" fontId="40" fillId="3" borderId="2" xfId="0" applyNumberFormat="1" applyFont="1" applyFill="1" applyBorder="1" applyAlignment="1">
      <alignment horizontal="center" vertical="center"/>
    </xf>
    <xf numFmtId="44" fontId="40" fillId="3" borderId="2" xfId="1" applyNumberFormat="1" applyFont="1" applyFill="1" applyBorder="1" applyAlignment="1">
      <alignment horizontal="center" vertical="center"/>
    </xf>
    <xf numFmtId="49" fontId="40" fillId="6" borderId="12" xfId="0" applyNumberFormat="1" applyFont="1" applyFill="1" applyBorder="1" applyAlignment="1">
      <alignment horizontal="center" vertical="center"/>
    </xf>
    <xf numFmtId="0" fontId="40" fillId="6" borderId="62" xfId="0" applyFont="1" applyFill="1" applyBorder="1" applyAlignment="1">
      <alignment horizontal="left" vertical="center"/>
    </xf>
    <xf numFmtId="0" fontId="40" fillId="6" borderId="13" xfId="0" applyFont="1" applyFill="1" applyBorder="1" applyAlignment="1">
      <alignment horizontal="center" vertical="center"/>
    </xf>
    <xf numFmtId="2" fontId="40" fillId="6" borderId="13" xfId="0" applyNumberFormat="1" applyFont="1" applyFill="1" applyBorder="1" applyAlignment="1">
      <alignment horizontal="center" vertical="center"/>
    </xf>
    <xf numFmtId="44" fontId="40" fillId="6" borderId="13" xfId="1" applyNumberFormat="1" applyFont="1" applyFill="1" applyBorder="1" applyAlignment="1">
      <alignment horizontal="center" vertical="center"/>
    </xf>
    <xf numFmtId="44" fontId="40" fillId="6" borderId="14" xfId="1" applyNumberFormat="1" applyFont="1" applyFill="1" applyBorder="1" applyAlignment="1">
      <alignment horizontal="center" vertical="center"/>
    </xf>
    <xf numFmtId="2" fontId="8" fillId="0" borderId="8" xfId="0" applyNumberFormat="1" applyFont="1" applyFill="1" applyBorder="1" applyAlignment="1">
      <alignment horizontal="center" vertical="center"/>
    </xf>
    <xf numFmtId="44" fontId="8" fillId="0" borderId="8" xfId="1" applyNumberFormat="1" applyFont="1" applyFill="1" applyBorder="1" applyAlignment="1">
      <alignment horizontal="center" vertical="center"/>
    </xf>
    <xf numFmtId="0" fontId="8" fillId="0" borderId="49" xfId="26" applyFont="1" applyBorder="1" applyAlignment="1">
      <alignment horizontal="center" vertical="center"/>
    </xf>
    <xf numFmtId="44" fontId="8" fillId="0" borderId="50" xfId="17" applyNumberFormat="1" applyFont="1" applyFill="1" applyBorder="1" applyAlignment="1">
      <alignment horizontal="center" vertical="center"/>
    </xf>
    <xf numFmtId="44" fontId="7" fillId="4" borderId="42" xfId="1" applyNumberFormat="1" applyFont="1" applyFill="1" applyBorder="1" applyAlignment="1">
      <alignment horizontal="center" vertical="center"/>
    </xf>
    <xf numFmtId="49" fontId="8" fillId="0" borderId="63" xfId="0" applyNumberFormat="1" applyFont="1" applyBorder="1" applyAlignment="1">
      <alignment horizontal="center" vertical="center"/>
    </xf>
    <xf numFmtId="44" fontId="8" fillId="0" borderId="50" xfId="1" applyNumberFormat="1" applyFont="1" applyBorder="1" applyAlignment="1">
      <alignment horizontal="center" vertical="center"/>
    </xf>
    <xf numFmtId="0" fontId="42" fillId="0" borderId="64" xfId="0" applyFont="1" applyBorder="1" applyAlignment="1">
      <alignment horizontal="left" vertical="center" wrapText="1"/>
    </xf>
    <xf numFmtId="0" fontId="8" fillId="0" borderId="64" xfId="0" applyFont="1" applyBorder="1" applyAlignment="1">
      <alignment horizontal="center" vertical="center"/>
    </xf>
    <xf numFmtId="2" fontId="8" fillId="0" borderId="64" xfId="0" applyNumberFormat="1" applyFont="1" applyBorder="1" applyAlignment="1">
      <alignment horizontal="center" vertical="center"/>
    </xf>
    <xf numFmtId="44" fontId="8" fillId="0" borderId="64" xfId="1" applyNumberFormat="1" applyFont="1" applyBorder="1" applyAlignment="1">
      <alignment horizontal="center" vertical="center"/>
    </xf>
    <xf numFmtId="44" fontId="8" fillId="0" borderId="65" xfId="1" applyNumberFormat="1" applyFont="1" applyBorder="1" applyAlignment="1">
      <alignment horizontal="center" vertical="center"/>
    </xf>
    <xf numFmtId="49" fontId="40" fillId="5" borderId="12" xfId="0" applyNumberFormat="1" applyFont="1" applyFill="1" applyBorder="1" applyAlignment="1">
      <alignment horizontal="center" vertical="center"/>
    </xf>
    <xf numFmtId="0" fontId="40" fillId="5" borderId="62" xfId="0" applyFont="1" applyFill="1" applyBorder="1" applyAlignment="1">
      <alignment horizontal="left" vertical="center"/>
    </xf>
    <xf numFmtId="0" fontId="40" fillId="5" borderId="13" xfId="0" applyFont="1" applyFill="1" applyBorder="1" applyAlignment="1">
      <alignment horizontal="center" vertical="center"/>
    </xf>
    <xf numFmtId="2" fontId="40" fillId="5" borderId="13" xfId="0" applyNumberFormat="1" applyFont="1" applyFill="1" applyBorder="1" applyAlignment="1">
      <alignment horizontal="center" vertical="center"/>
    </xf>
    <xf numFmtId="44" fontId="40" fillId="5" borderId="13" xfId="1" applyNumberFormat="1" applyFont="1" applyFill="1" applyBorder="1" applyAlignment="1">
      <alignment horizontal="center" vertical="center"/>
    </xf>
    <xf numFmtId="44" fontId="40" fillId="5" borderId="14" xfId="1" applyNumberFormat="1" applyFont="1" applyFill="1" applyBorder="1" applyAlignment="1">
      <alignment horizontal="center" vertical="center"/>
    </xf>
    <xf numFmtId="49" fontId="40" fillId="7" borderId="12" xfId="0" applyNumberFormat="1" applyFont="1" applyFill="1" applyBorder="1" applyAlignment="1">
      <alignment horizontal="center" vertical="center"/>
    </xf>
    <xf numFmtId="0" fontId="40" fillId="7" borderId="62" xfId="0" applyFont="1" applyFill="1" applyBorder="1" applyAlignment="1">
      <alignment horizontal="left" vertical="center"/>
    </xf>
    <xf numFmtId="0" fontId="40" fillId="7" borderId="13" xfId="0" applyFont="1" applyFill="1" applyBorder="1" applyAlignment="1">
      <alignment horizontal="center" vertical="center"/>
    </xf>
    <xf numFmtId="2" fontId="40" fillId="7" borderId="13" xfId="0" applyNumberFormat="1" applyFont="1" applyFill="1" applyBorder="1" applyAlignment="1">
      <alignment horizontal="center" vertical="center"/>
    </xf>
    <xf numFmtId="44" fontId="40" fillId="7" borderId="13" xfId="1" applyNumberFormat="1" applyFont="1" applyFill="1" applyBorder="1" applyAlignment="1">
      <alignment horizontal="center" vertical="center"/>
    </xf>
    <xf numFmtId="44" fontId="40" fillId="7" borderId="14" xfId="1" applyNumberFormat="1" applyFont="1" applyFill="1" applyBorder="1" applyAlignment="1">
      <alignment horizontal="center" vertical="center"/>
    </xf>
    <xf numFmtId="49" fontId="45" fillId="33" borderId="1" xfId="0" applyNumberFormat="1" applyFont="1" applyFill="1" applyBorder="1" applyAlignment="1">
      <alignment horizontal="center" vertical="center"/>
    </xf>
    <xf numFmtId="0" fontId="45" fillId="33" borderId="44" xfId="0" applyFont="1" applyFill="1" applyBorder="1" applyAlignment="1">
      <alignment horizontal="left" vertical="center"/>
    </xf>
    <xf numFmtId="0" fontId="45" fillId="33" borderId="2" xfId="0" applyFont="1" applyFill="1" applyBorder="1" applyAlignment="1">
      <alignment horizontal="center" vertical="center"/>
    </xf>
    <xf numFmtId="2" fontId="45" fillId="33" borderId="2" xfId="0" applyNumberFormat="1" applyFont="1" applyFill="1" applyBorder="1" applyAlignment="1">
      <alignment horizontal="center" vertical="center"/>
    </xf>
    <xf numFmtId="44" fontId="45" fillId="33" borderId="2" xfId="1" applyNumberFormat="1" applyFont="1" applyFill="1" applyBorder="1" applyAlignment="1">
      <alignment horizontal="center" vertical="center"/>
    </xf>
    <xf numFmtId="44" fontId="45" fillId="33" borderId="7" xfId="1" applyNumberFormat="1" applyFont="1" applyFill="1" applyBorder="1" applyAlignment="1">
      <alignment horizontal="center" vertical="center"/>
    </xf>
    <xf numFmtId="44" fontId="45" fillId="3" borderId="7" xfId="0" applyNumberFormat="1" applyFont="1" applyFill="1" applyBorder="1" applyAlignment="1">
      <alignment horizontal="center" vertical="center"/>
    </xf>
    <xf numFmtId="44" fontId="45" fillId="6" borderId="7" xfId="1" applyNumberFormat="1" applyFont="1" applyFill="1" applyBorder="1" applyAlignment="1">
      <alignment horizontal="center" vertical="center"/>
    </xf>
    <xf numFmtId="44" fontId="45" fillId="34" borderId="36" xfId="26" applyNumberFormat="1" applyFont="1" applyFill="1" applyBorder="1" applyAlignment="1">
      <alignment horizontal="center" vertical="center"/>
    </xf>
    <xf numFmtId="44" fontId="45" fillId="34" borderId="66" xfId="26" applyNumberFormat="1" applyFont="1" applyFill="1" applyBorder="1" applyAlignment="1">
      <alignment horizontal="center" vertical="center"/>
    </xf>
    <xf numFmtId="49" fontId="45" fillId="0" borderId="2" xfId="26" applyNumberFormat="1" applyFont="1" applyFill="1" applyBorder="1" applyAlignment="1">
      <alignment horizontal="center" vertical="center" wrapText="1"/>
    </xf>
    <xf numFmtId="0" fontId="45" fillId="0" borderId="2" xfId="26" applyFont="1" applyFill="1" applyBorder="1" applyAlignment="1">
      <alignment horizontal="center" vertical="center"/>
    </xf>
    <xf numFmtId="2" fontId="45" fillId="0" borderId="2" xfId="26" applyNumberFormat="1" applyFont="1" applyFill="1" applyBorder="1" applyAlignment="1">
      <alignment horizontal="center" vertical="center"/>
    </xf>
    <xf numFmtId="0" fontId="45" fillId="8" borderId="1" xfId="26" applyFont="1" applyFill="1" applyBorder="1" applyAlignment="1">
      <alignment horizontal="left" vertical="center"/>
    </xf>
    <xf numFmtId="49" fontId="45" fillId="3" borderId="28" xfId="26" applyNumberFormat="1" applyFont="1" applyFill="1" applyBorder="1" applyAlignment="1">
      <alignment horizontal="center" vertical="center"/>
    </xf>
    <xf numFmtId="0" fontId="45" fillId="3" borderId="44" xfId="26" applyFont="1" applyFill="1" applyBorder="1" applyAlignment="1">
      <alignment horizontal="left" vertical="center"/>
    </xf>
    <xf numFmtId="0" fontId="45" fillId="4" borderId="36" xfId="26" applyFont="1" applyFill="1" applyBorder="1" applyAlignment="1">
      <alignment horizontal="left" vertical="center"/>
    </xf>
    <xf numFmtId="0" fontId="45" fillId="6" borderId="1" xfId="26" applyFont="1" applyFill="1" applyBorder="1" applyAlignment="1">
      <alignment horizontal="left" vertical="center"/>
    </xf>
    <xf numFmtId="49" fontId="45" fillId="6" borderId="1" xfId="26" applyNumberFormat="1" applyFont="1" applyFill="1" applyBorder="1" applyAlignment="1">
      <alignment horizontal="center" vertical="center"/>
    </xf>
    <xf numFmtId="0" fontId="45" fillId="6" borderId="44" xfId="26" applyFont="1" applyFill="1" applyBorder="1" applyAlignment="1">
      <alignment horizontal="left" vertical="center"/>
    </xf>
    <xf numFmtId="0" fontId="45" fillId="4" borderId="0" xfId="26" applyFont="1" applyFill="1" applyAlignment="1">
      <alignment horizontal="left" vertical="center"/>
    </xf>
    <xf numFmtId="0" fontId="45" fillId="5" borderId="1" xfId="26" applyFont="1" applyFill="1" applyBorder="1" applyAlignment="1">
      <alignment horizontal="left" vertical="center" wrapText="1"/>
    </xf>
    <xf numFmtId="0" fontId="43" fillId="0" borderId="35" xfId="26" applyFont="1" applyBorder="1" applyAlignment="1">
      <alignment horizontal="left" vertical="center" wrapText="1"/>
    </xf>
    <xf numFmtId="49" fontId="45" fillId="5" borderId="1" xfId="26" applyNumberFormat="1" applyFont="1" applyFill="1" applyBorder="1" applyAlignment="1">
      <alignment horizontal="center" vertical="center"/>
    </xf>
    <xf numFmtId="0" fontId="45" fillId="5" borderId="44" xfId="26" applyFont="1" applyFill="1" applyBorder="1" applyAlignment="1">
      <alignment horizontal="left" vertical="center"/>
    </xf>
    <xf numFmtId="49" fontId="45" fillId="0" borderId="36" xfId="26" applyNumberFormat="1" applyFont="1" applyBorder="1" applyAlignment="1">
      <alignment horizontal="center" vertical="center"/>
    </xf>
    <xf numFmtId="0" fontId="45" fillId="0" borderId="36" xfId="26" applyFont="1" applyBorder="1" applyAlignment="1">
      <alignment horizontal="left" vertical="center"/>
    </xf>
    <xf numFmtId="0" fontId="43" fillId="0" borderId="18" xfId="26" applyFont="1" applyBorder="1" applyAlignment="1">
      <alignment horizontal="left" vertical="center" wrapText="1"/>
    </xf>
    <xf numFmtId="0" fontId="45" fillId="7" borderId="1" xfId="26" applyFont="1" applyFill="1" applyBorder="1" applyAlignment="1">
      <alignment horizontal="left" vertical="center"/>
    </xf>
    <xf numFmtId="0" fontId="43" fillId="0" borderId="46" xfId="26" applyFont="1" applyBorder="1" applyAlignment="1">
      <alignment horizontal="left" vertical="center" wrapText="1"/>
    </xf>
    <xf numFmtId="0" fontId="43" fillId="0" borderId="8" xfId="26" applyFont="1" applyBorder="1" applyAlignment="1">
      <alignment horizontal="left" vertical="center" wrapText="1"/>
    </xf>
    <xf numFmtId="49" fontId="45" fillId="7" borderId="12" xfId="26" applyNumberFormat="1" applyFont="1" applyFill="1" applyBorder="1" applyAlignment="1">
      <alignment horizontal="center" vertical="center"/>
    </xf>
    <xf numFmtId="0" fontId="45" fillId="7" borderId="62" xfId="26" applyFont="1" applyFill="1" applyBorder="1" applyAlignment="1">
      <alignment horizontal="left" vertical="center"/>
    </xf>
    <xf numFmtId="49" fontId="45" fillId="0" borderId="0" xfId="26" applyNumberFormat="1" applyFont="1" applyAlignment="1">
      <alignment horizontal="center" vertical="center"/>
    </xf>
    <xf numFmtId="49" fontId="7" fillId="0" borderId="37" xfId="26" applyNumberFormat="1" applyFont="1" applyBorder="1" applyAlignment="1">
      <alignment horizontal="center" vertical="center"/>
    </xf>
    <xf numFmtId="49" fontId="7" fillId="0" borderId="38" xfId="26" applyNumberFormat="1" applyFont="1" applyBorder="1" applyAlignment="1">
      <alignment horizontal="center" vertical="center"/>
    </xf>
    <xf numFmtId="49" fontId="7" fillId="0" borderId="40" xfId="26" applyNumberFormat="1" applyFont="1" applyBorder="1" applyAlignment="1">
      <alignment horizontal="center" vertical="center"/>
    </xf>
    <xf numFmtId="49" fontId="7" fillId="0" borderId="41" xfId="26" applyNumberFormat="1" applyFont="1" applyBorder="1" applyAlignment="1">
      <alignment horizontal="center" vertical="center"/>
    </xf>
    <xf numFmtId="49" fontId="45" fillId="4" borderId="36" xfId="26" applyNumberFormat="1" applyFont="1" applyFill="1" applyBorder="1" applyAlignment="1">
      <alignment horizontal="center" vertical="center"/>
    </xf>
    <xf numFmtId="49" fontId="7" fillId="0" borderId="43" xfId="26" applyNumberFormat="1" applyFont="1" applyBorder="1" applyAlignment="1">
      <alignment horizontal="center" vertical="center"/>
    </xf>
    <xf numFmtId="49" fontId="7" fillId="0" borderId="48" xfId="26" applyNumberFormat="1" applyFont="1" applyBorder="1" applyAlignment="1">
      <alignment horizontal="center" vertical="center"/>
    </xf>
    <xf numFmtId="49" fontId="7" fillId="0" borderId="33" xfId="26" applyNumberFormat="1" applyFont="1" applyBorder="1" applyAlignment="1">
      <alignment horizontal="center" vertical="center"/>
    </xf>
    <xf numFmtId="49" fontId="7" fillId="0" borderId="45" xfId="26" applyNumberFormat="1" applyFont="1" applyBorder="1" applyAlignment="1">
      <alignment horizontal="center" vertical="center"/>
    </xf>
    <xf numFmtId="49" fontId="7" fillId="0" borderId="0" xfId="26" applyNumberFormat="1" applyFont="1" applyAlignment="1">
      <alignment horizontal="center" vertical="center"/>
    </xf>
    <xf numFmtId="0" fontId="7" fillId="0" borderId="0" xfId="26" applyFont="1" applyAlignment="1">
      <alignment horizontal="center" vertical="center"/>
    </xf>
    <xf numFmtId="2" fontId="7" fillId="0" borderId="0" xfId="26" applyNumberFormat="1" applyFont="1" applyAlignment="1">
      <alignment horizontal="center" vertical="center"/>
    </xf>
    <xf numFmtId="0" fontId="7" fillId="8" borderId="2" xfId="26" applyFont="1" applyFill="1" applyBorder="1" applyAlignment="1">
      <alignment horizontal="center" vertical="center"/>
    </xf>
    <xf numFmtId="2" fontId="7" fillId="8" borderId="2" xfId="26" applyNumberFormat="1" applyFont="1" applyFill="1" applyBorder="1" applyAlignment="1">
      <alignment horizontal="center" vertical="center"/>
    </xf>
    <xf numFmtId="0" fontId="7" fillId="0" borderId="35" xfId="26" applyFont="1" applyBorder="1" applyAlignment="1">
      <alignment horizontal="center" vertical="center"/>
    </xf>
    <xf numFmtId="2" fontId="7" fillId="0" borderId="35" xfId="26" applyNumberFormat="1" applyFont="1" applyBorder="1" applyAlignment="1">
      <alignment horizontal="center" vertical="center"/>
    </xf>
    <xf numFmtId="0" fontId="45" fillId="3" borderId="2" xfId="26" applyFont="1" applyFill="1" applyBorder="1" applyAlignment="1">
      <alignment horizontal="center" vertical="center"/>
    </xf>
    <xf numFmtId="2" fontId="45" fillId="3" borderId="2" xfId="26" applyNumberFormat="1" applyFont="1" applyFill="1" applyBorder="1" applyAlignment="1">
      <alignment horizontal="center" vertical="center"/>
    </xf>
    <xf numFmtId="0" fontId="45" fillId="4" borderId="36" xfId="26" applyFont="1" applyFill="1" applyBorder="1" applyAlignment="1">
      <alignment horizontal="center" vertical="center"/>
    </xf>
    <xf numFmtId="2" fontId="45" fillId="4" borderId="36" xfId="26" applyNumberFormat="1" applyFont="1" applyFill="1" applyBorder="1" applyAlignment="1">
      <alignment horizontal="center" vertical="center"/>
    </xf>
    <xf numFmtId="0" fontId="7" fillId="6" borderId="2" xfId="26" applyFont="1" applyFill="1" applyBorder="1" applyAlignment="1">
      <alignment horizontal="center" vertical="center"/>
    </xf>
    <xf numFmtId="2" fontId="7" fillId="6" borderId="2" xfId="26" applyNumberFormat="1" applyFont="1" applyFill="1" applyBorder="1" applyAlignment="1">
      <alignment horizontal="center" vertical="center"/>
    </xf>
    <xf numFmtId="0" fontId="7" fillId="0" borderId="18" xfId="26" applyFont="1" applyBorder="1" applyAlignment="1">
      <alignment horizontal="center" vertical="center"/>
    </xf>
    <xf numFmtId="2" fontId="7" fillId="0" borderId="18" xfId="26" applyNumberFormat="1" applyFont="1" applyBorder="1" applyAlignment="1">
      <alignment horizontal="center" vertical="center"/>
    </xf>
    <xf numFmtId="0" fontId="45" fillId="6" borderId="2" xfId="26" applyFont="1" applyFill="1" applyBorder="1" applyAlignment="1">
      <alignment horizontal="center" vertical="center"/>
    </xf>
    <xf numFmtId="2" fontId="45" fillId="6" borderId="2" xfId="26" applyNumberFormat="1" applyFont="1" applyFill="1" applyBorder="1" applyAlignment="1">
      <alignment horizontal="center" vertical="center"/>
    </xf>
    <xf numFmtId="0" fontId="45" fillId="4" borderId="0" xfId="26" applyFont="1" applyFill="1" applyAlignment="1">
      <alignment horizontal="center" vertical="center"/>
    </xf>
    <xf numFmtId="2" fontId="45" fillId="4" borderId="0" xfId="26" applyNumberFormat="1" applyFont="1" applyFill="1" applyAlignment="1">
      <alignment horizontal="center" vertical="center"/>
    </xf>
    <xf numFmtId="0" fontId="7" fillId="5" borderId="2" xfId="26" applyFont="1" applyFill="1" applyBorder="1" applyAlignment="1">
      <alignment horizontal="center" vertical="center"/>
    </xf>
    <xf numFmtId="2" fontId="7" fillId="5" borderId="2" xfId="26" applyNumberFormat="1" applyFont="1" applyFill="1" applyBorder="1" applyAlignment="1">
      <alignment horizontal="center" vertical="center"/>
    </xf>
    <xf numFmtId="0" fontId="7" fillId="0" borderId="49" xfId="26" applyFont="1" applyBorder="1" applyAlignment="1">
      <alignment horizontal="center" vertical="center"/>
    </xf>
    <xf numFmtId="2" fontId="7" fillId="0" borderId="49" xfId="26" applyNumberFormat="1" applyFont="1" applyBorder="1" applyAlignment="1">
      <alignment horizontal="center" vertical="center"/>
    </xf>
    <xf numFmtId="0" fontId="45" fillId="5" borderId="2" xfId="26" applyFont="1" applyFill="1" applyBorder="1" applyAlignment="1">
      <alignment horizontal="center" vertical="center"/>
    </xf>
    <xf numFmtId="2" fontId="45" fillId="5" borderId="2" xfId="26" applyNumberFormat="1" applyFont="1" applyFill="1" applyBorder="1" applyAlignment="1">
      <alignment horizontal="center" vertical="center"/>
    </xf>
    <xf numFmtId="0" fontId="45" fillId="0" borderId="36" xfId="26" applyFont="1" applyBorder="1" applyAlignment="1">
      <alignment horizontal="center" vertical="center"/>
    </xf>
    <xf numFmtId="2" fontId="45" fillId="0" borderId="36" xfId="26" applyNumberFormat="1" applyFont="1" applyBorder="1" applyAlignment="1">
      <alignment horizontal="center" vertical="center"/>
    </xf>
    <xf numFmtId="0" fontId="7" fillId="0" borderId="8" xfId="26" applyFont="1" applyBorder="1" applyAlignment="1">
      <alignment horizontal="center" vertical="center"/>
    </xf>
    <xf numFmtId="2" fontId="7" fillId="0" borderId="8" xfId="26" applyNumberFormat="1" applyFont="1" applyBorder="1" applyAlignment="1">
      <alignment horizontal="center" vertical="center"/>
    </xf>
    <xf numFmtId="0" fontId="7" fillId="7" borderId="2" xfId="26" applyFont="1" applyFill="1" applyBorder="1" applyAlignment="1">
      <alignment horizontal="center" vertical="center"/>
    </xf>
    <xf numFmtId="2" fontId="7" fillId="7" borderId="2" xfId="26" applyNumberFormat="1" applyFont="1" applyFill="1" applyBorder="1" applyAlignment="1">
      <alignment horizontal="center" vertical="center"/>
    </xf>
    <xf numFmtId="0" fontId="7" fillId="0" borderId="46" xfId="26" applyFont="1" applyBorder="1" applyAlignment="1">
      <alignment horizontal="center" vertical="center"/>
    </xf>
    <xf numFmtId="2" fontId="7" fillId="0" borderId="46" xfId="26" applyNumberFormat="1" applyFont="1" applyBorder="1" applyAlignment="1">
      <alignment horizontal="center" vertical="center"/>
    </xf>
    <xf numFmtId="2" fontId="7" fillId="0" borderId="8" xfId="36" applyNumberFormat="1" applyFont="1" applyBorder="1" applyAlignment="1">
      <alignment horizontal="center" vertical="center"/>
    </xf>
    <xf numFmtId="0" fontId="45" fillId="7" borderId="13" xfId="26" applyFont="1" applyFill="1" applyBorder="1" applyAlignment="1">
      <alignment horizontal="center" vertical="center"/>
    </xf>
    <xf numFmtId="2" fontId="45" fillId="7" borderId="13" xfId="26" applyNumberFormat="1" applyFont="1" applyFill="1" applyBorder="1" applyAlignment="1">
      <alignment horizontal="center" vertical="center"/>
    </xf>
    <xf numFmtId="44" fontId="7" fillId="0" borderId="0" xfId="26" applyNumberFormat="1" applyFont="1" applyAlignment="1">
      <alignment horizontal="center" vertical="center"/>
    </xf>
    <xf numFmtId="44" fontId="7" fillId="0" borderId="13" xfId="26" applyNumberFormat="1" applyFont="1" applyBorder="1" applyAlignment="1">
      <alignment horizontal="center" vertical="center"/>
    </xf>
    <xf numFmtId="44" fontId="45" fillId="2" borderId="30" xfId="26" applyNumberFormat="1" applyFont="1" applyFill="1" applyBorder="1" applyAlignment="1">
      <alignment horizontal="center" vertical="center"/>
    </xf>
    <xf numFmtId="44" fontId="45" fillId="0" borderId="2" xfId="1" applyNumberFormat="1" applyFont="1" applyFill="1" applyBorder="1" applyAlignment="1">
      <alignment horizontal="center" vertical="center"/>
    </xf>
    <xf numFmtId="44" fontId="45" fillId="0" borderId="2" xfId="26" applyNumberFormat="1" applyFont="1" applyFill="1" applyBorder="1" applyAlignment="1">
      <alignment horizontal="center" vertical="center"/>
    </xf>
    <xf numFmtId="44" fontId="7" fillId="8" borderId="2" xfId="26" applyNumberFormat="1" applyFont="1" applyFill="1" applyBorder="1" applyAlignment="1">
      <alignment horizontal="center" vertical="center"/>
    </xf>
    <xf numFmtId="44" fontId="7" fillId="8" borderId="7" xfId="26" applyNumberFormat="1" applyFont="1" applyFill="1" applyBorder="1" applyAlignment="1">
      <alignment horizontal="center" vertical="center"/>
    </xf>
    <xf numFmtId="44" fontId="7" fillId="0" borderId="35" xfId="1" applyNumberFormat="1" applyFont="1" applyBorder="1" applyAlignment="1">
      <alignment horizontal="center" vertical="center"/>
    </xf>
    <xf numFmtId="44" fontId="7" fillId="0" borderId="39" xfId="1" applyNumberFormat="1" applyFont="1" applyBorder="1" applyAlignment="1">
      <alignment horizontal="center" vertical="center"/>
    </xf>
    <xf numFmtId="44" fontId="45" fillId="3" borderId="2" xfId="1" applyNumberFormat="1" applyFont="1" applyFill="1" applyBorder="1" applyAlignment="1">
      <alignment horizontal="center" vertical="center"/>
    </xf>
    <xf numFmtId="44" fontId="45" fillId="4" borderId="36" xfId="1" applyNumberFormat="1" applyFont="1" applyFill="1" applyBorder="1" applyAlignment="1">
      <alignment horizontal="center" vertical="center"/>
    </xf>
    <xf numFmtId="44" fontId="7" fillId="6" borderId="2" xfId="1" applyNumberFormat="1" applyFont="1" applyFill="1" applyBorder="1" applyAlignment="1">
      <alignment horizontal="center" vertical="center"/>
    </xf>
    <xf numFmtId="44" fontId="7" fillId="6" borderId="7" xfId="1" applyNumberFormat="1" applyFont="1" applyFill="1" applyBorder="1" applyAlignment="1">
      <alignment horizontal="center" vertical="center"/>
    </xf>
    <xf numFmtId="44" fontId="7" fillId="0" borderId="18" xfId="1" applyNumberFormat="1" applyFont="1" applyBorder="1" applyAlignment="1">
      <alignment horizontal="center" vertical="center"/>
    </xf>
    <xf numFmtId="44" fontId="7" fillId="0" borderId="42" xfId="1" applyNumberFormat="1" applyFont="1" applyBorder="1" applyAlignment="1">
      <alignment horizontal="center" vertical="center"/>
    </xf>
    <xf numFmtId="44" fontId="45" fillId="6" borderId="2" xfId="1" applyNumberFormat="1" applyFont="1" applyFill="1" applyBorder="1" applyAlignment="1">
      <alignment horizontal="center" vertical="center"/>
    </xf>
    <xf numFmtId="44" fontId="45" fillId="4" borderId="0" xfId="1" applyNumberFormat="1" applyFont="1" applyFill="1" applyBorder="1" applyAlignment="1">
      <alignment horizontal="center" vertical="center"/>
    </xf>
    <xf numFmtId="44" fontId="7" fillId="5" borderId="2" xfId="26" applyNumberFormat="1" applyFont="1" applyFill="1" applyBorder="1" applyAlignment="1">
      <alignment horizontal="center" vertical="center"/>
    </xf>
    <xf numFmtId="44" fontId="45" fillId="5" borderId="7" xfId="26" applyNumberFormat="1" applyFont="1" applyFill="1" applyBorder="1" applyAlignment="1">
      <alignment horizontal="center" vertical="center"/>
    </xf>
    <xf numFmtId="44" fontId="7" fillId="4" borderId="50" xfId="1" applyNumberFormat="1" applyFont="1" applyFill="1" applyBorder="1" applyAlignment="1">
      <alignment horizontal="center" vertical="center"/>
    </xf>
    <xf numFmtId="44" fontId="45" fillId="5" borderId="2" xfId="1" applyNumberFormat="1" applyFont="1" applyFill="1" applyBorder="1" applyAlignment="1">
      <alignment horizontal="center" vertical="center"/>
    </xf>
    <xf numFmtId="44" fontId="45" fillId="5" borderId="7" xfId="1" applyNumberFormat="1" applyFont="1" applyFill="1" applyBorder="1" applyAlignment="1">
      <alignment horizontal="center" vertical="center"/>
    </xf>
    <xf numFmtId="44" fontId="45" fillId="0" borderId="36" xfId="1" applyNumberFormat="1" applyFont="1" applyFill="1" applyBorder="1" applyAlignment="1">
      <alignment horizontal="center" vertical="center"/>
    </xf>
    <xf numFmtId="44" fontId="7" fillId="0" borderId="8" xfId="26" applyNumberFormat="1" applyFont="1" applyBorder="1" applyAlignment="1">
      <alignment horizontal="center" vertical="center"/>
    </xf>
    <xf numFmtId="44" fontId="7" fillId="4" borderId="34" xfId="1" applyNumberFormat="1" applyFont="1" applyFill="1" applyBorder="1" applyAlignment="1">
      <alignment horizontal="center" vertical="center"/>
    </xf>
    <xf numFmtId="44" fontId="7" fillId="0" borderId="8" xfId="1" applyNumberFormat="1" applyFont="1" applyBorder="1" applyAlignment="1">
      <alignment horizontal="center" vertical="center"/>
    </xf>
    <xf numFmtId="44" fontId="7" fillId="7" borderId="2" xfId="1" applyNumberFormat="1" applyFont="1" applyFill="1" applyBorder="1" applyAlignment="1">
      <alignment horizontal="center" vertical="center"/>
    </xf>
    <xf numFmtId="44" fontId="7" fillId="7" borderId="7" xfId="1" applyNumberFormat="1" applyFont="1" applyFill="1" applyBorder="1" applyAlignment="1">
      <alignment horizontal="center" vertical="center"/>
    </xf>
    <xf numFmtId="44" fontId="7" fillId="0" borderId="46" xfId="1" applyNumberFormat="1" applyFont="1" applyBorder="1" applyAlignment="1">
      <alignment horizontal="center" vertical="center"/>
    </xf>
    <xf numFmtId="44" fontId="7" fillId="0" borderId="47" xfId="1" applyNumberFormat="1" applyFont="1" applyBorder="1" applyAlignment="1">
      <alignment horizontal="center" vertical="center"/>
    </xf>
    <xf numFmtId="44" fontId="7" fillId="0" borderId="34" xfId="1" applyNumberFormat="1" applyFont="1" applyBorder="1" applyAlignment="1">
      <alignment horizontal="center" vertical="center"/>
    </xf>
    <xf numFmtId="44" fontId="45" fillId="7" borderId="13" xfId="1" applyNumberFormat="1" applyFont="1" applyFill="1" applyBorder="1" applyAlignment="1">
      <alignment horizontal="center" vertical="center"/>
    </xf>
    <xf numFmtId="44" fontId="45" fillId="7" borderId="14" xfId="1" applyNumberFormat="1" applyFont="1" applyFill="1" applyBorder="1" applyAlignment="1">
      <alignment horizontal="center" vertical="center"/>
    </xf>
    <xf numFmtId="44" fontId="7" fillId="0" borderId="0" xfId="26" applyNumberFormat="1" applyFont="1" applyBorder="1" applyAlignment="1">
      <alignment horizontal="center" vertical="center"/>
    </xf>
    <xf numFmtId="44" fontId="45" fillId="0" borderId="58" xfId="15" applyNumberFormat="1" applyFont="1" applyBorder="1" applyAlignment="1">
      <alignment horizontal="center" vertical="center"/>
    </xf>
    <xf numFmtId="44" fontId="7" fillId="0" borderId="0" xfId="15" applyNumberFormat="1" applyFont="1" applyBorder="1" applyAlignment="1">
      <alignment horizontal="center" vertical="center"/>
    </xf>
    <xf numFmtId="44" fontId="45" fillId="34" borderId="2" xfId="26" applyNumberFormat="1" applyFont="1" applyFill="1" applyBorder="1" applyAlignment="1">
      <alignment horizontal="center" vertical="center"/>
    </xf>
    <xf numFmtId="44" fontId="7" fillId="0" borderId="50" xfId="15" applyNumberFormat="1" applyFont="1" applyBorder="1" applyAlignment="1">
      <alignment horizontal="center" vertical="center"/>
    </xf>
    <xf numFmtId="44" fontId="45" fillId="4" borderId="2" xfId="26" applyNumberFormat="1" applyFont="1" applyFill="1" applyBorder="1" applyAlignment="1">
      <alignment horizontal="center" vertical="center"/>
    </xf>
    <xf numFmtId="44" fontId="45" fillId="0" borderId="0" xfId="15" applyNumberFormat="1" applyFont="1" applyBorder="1" applyAlignment="1">
      <alignment horizontal="center" vertical="center"/>
    </xf>
    <xf numFmtId="44" fontId="7" fillId="0" borderId="34" xfId="15" applyNumberFormat="1" applyFont="1" applyBorder="1" applyAlignment="1">
      <alignment horizontal="center" vertical="center"/>
    </xf>
    <xf numFmtId="44" fontId="45" fillId="4" borderId="2" xfId="1" applyNumberFormat="1" applyFont="1" applyFill="1" applyBorder="1" applyAlignment="1">
      <alignment horizontal="center" vertical="center"/>
    </xf>
    <xf numFmtId="44" fontId="45" fillId="34" borderId="7" xfId="26" applyNumberFormat="1" applyFont="1" applyFill="1" applyBorder="1" applyAlignment="1">
      <alignment horizontal="center" vertical="center"/>
    </xf>
    <xf numFmtId="0" fontId="45" fillId="0" borderId="0" xfId="15" applyFont="1" applyBorder="1" applyAlignment="1">
      <alignment horizontal="center" vertical="center" wrapText="1"/>
    </xf>
    <xf numFmtId="44" fontId="7" fillId="0" borderId="42" xfId="15" applyNumberFormat="1" applyFont="1" applyBorder="1" applyAlignment="1">
      <alignment horizontal="center" vertical="center"/>
    </xf>
    <xf numFmtId="0" fontId="7" fillId="0" borderId="49" xfId="15" applyFont="1" applyBorder="1" applyAlignment="1">
      <alignment horizontal="center" vertical="center"/>
    </xf>
    <xf numFmtId="49" fontId="45" fillId="4" borderId="2" xfId="26" applyNumberFormat="1" applyFont="1" applyFill="1" applyBorder="1" applyAlignment="1">
      <alignment horizontal="center" vertical="center"/>
    </xf>
    <xf numFmtId="0" fontId="45" fillId="4" borderId="2" xfId="26" applyFont="1" applyFill="1" applyBorder="1" applyAlignment="1">
      <alignment horizontal="left" vertical="center"/>
    </xf>
    <xf numFmtId="0" fontId="45" fillId="4" borderId="2" xfId="26" applyFont="1" applyFill="1" applyBorder="1" applyAlignment="1">
      <alignment horizontal="center" vertical="center"/>
    </xf>
    <xf numFmtId="2" fontId="45" fillId="4" borderId="2" xfId="26" applyNumberFormat="1" applyFont="1" applyFill="1" applyBorder="1" applyAlignment="1">
      <alignment horizontal="center" vertical="center"/>
    </xf>
    <xf numFmtId="0" fontId="45" fillId="2" borderId="29" xfId="26" applyFont="1" applyFill="1" applyBorder="1" applyAlignment="1">
      <alignment horizontal="center" vertical="center"/>
    </xf>
    <xf numFmtId="49" fontId="45" fillId="2" borderId="28" xfId="26" applyNumberFormat="1" applyFont="1" applyFill="1" applyBorder="1" applyAlignment="1">
      <alignment horizontal="center" vertical="center" wrapText="1"/>
    </xf>
    <xf numFmtId="2" fontId="45" fillId="2" borderId="29" xfId="26" applyNumberFormat="1" applyFont="1" applyFill="1" applyBorder="1" applyAlignment="1">
      <alignment horizontal="center" vertical="center"/>
    </xf>
    <xf numFmtId="49" fontId="45" fillId="34" borderId="1" xfId="26" applyNumberFormat="1" applyFont="1" applyFill="1" applyBorder="1" applyAlignment="1">
      <alignment horizontal="center" vertical="center"/>
    </xf>
    <xf numFmtId="0" fontId="45" fillId="34" borderId="36" xfId="26" applyFont="1" applyFill="1" applyBorder="1" applyAlignment="1">
      <alignment horizontal="left" vertical="center"/>
    </xf>
    <xf numFmtId="0" fontId="45" fillId="34" borderId="36" xfId="26" applyFont="1" applyFill="1" applyBorder="1" applyAlignment="1">
      <alignment horizontal="center" vertical="center"/>
    </xf>
    <xf numFmtId="2" fontId="45" fillId="34" borderId="36" xfId="26" applyNumberFormat="1" applyFont="1" applyFill="1" applyBorder="1" applyAlignment="1">
      <alignment horizontal="center" vertical="center"/>
    </xf>
    <xf numFmtId="0" fontId="45" fillId="0" borderId="53" xfId="15" applyFont="1" applyBorder="1" applyAlignment="1">
      <alignment horizontal="center" vertical="center"/>
    </xf>
    <xf numFmtId="2" fontId="45" fillId="0" borderId="58" xfId="15" applyNumberFormat="1" applyFont="1" applyBorder="1" applyAlignment="1">
      <alignment horizontal="center" vertical="center"/>
    </xf>
    <xf numFmtId="49" fontId="45" fillId="33" borderId="1" xfId="26" applyNumberFormat="1" applyFont="1" applyFill="1" applyBorder="1" applyAlignment="1">
      <alignment horizontal="center" vertical="center"/>
    </xf>
    <xf numFmtId="0" fontId="45" fillId="33" borderId="44" xfId="26" applyFont="1" applyFill="1" applyBorder="1" applyAlignment="1">
      <alignment horizontal="left" vertical="center"/>
    </xf>
    <xf numFmtId="0" fontId="45" fillId="33" borderId="2" xfId="26" applyFont="1" applyFill="1" applyBorder="1" applyAlignment="1">
      <alignment horizontal="center" vertical="center"/>
    </xf>
    <xf numFmtId="2" fontId="45" fillId="33" borderId="2" xfId="26" applyNumberFormat="1" applyFont="1" applyFill="1" applyBorder="1" applyAlignment="1">
      <alignment horizontal="center" vertical="center"/>
    </xf>
    <xf numFmtId="0" fontId="7" fillId="0" borderId="45" xfId="15" applyFont="1" applyBorder="1" applyAlignment="1">
      <alignment horizontal="center" vertical="center"/>
    </xf>
    <xf numFmtId="0" fontId="7" fillId="0" borderId="33" xfId="15" applyFont="1" applyBorder="1" applyAlignment="1">
      <alignment horizontal="center" vertical="center"/>
    </xf>
    <xf numFmtId="0" fontId="7" fillId="0" borderId="53" xfId="15" applyFont="1" applyBorder="1" applyAlignment="1">
      <alignment horizontal="center" vertical="center"/>
    </xf>
    <xf numFmtId="0" fontId="7" fillId="0" borderId="8" xfId="15" applyFont="1" applyBorder="1" applyAlignment="1">
      <alignment horizontal="center" vertical="center"/>
    </xf>
    <xf numFmtId="1" fontId="7" fillId="0" borderId="8" xfId="15" applyNumberFormat="1" applyFont="1" applyBorder="1" applyAlignment="1">
      <alignment horizontal="center" vertical="center"/>
    </xf>
    <xf numFmtId="0" fontId="45" fillId="6" borderId="28" xfId="15" applyFont="1" applyFill="1" applyBorder="1" applyAlignment="1">
      <alignment horizontal="center" vertical="center"/>
    </xf>
    <xf numFmtId="0" fontId="45" fillId="6" borderId="2" xfId="15" applyFont="1" applyFill="1" applyBorder="1" applyAlignment="1">
      <alignment horizontal="left" vertical="center" wrapText="1"/>
    </xf>
    <xf numFmtId="0" fontId="45" fillId="6" borderId="2" xfId="15" applyFont="1" applyFill="1" applyBorder="1" applyAlignment="1">
      <alignment horizontal="center" vertical="center"/>
    </xf>
    <xf numFmtId="1" fontId="45" fillId="6" borderId="2" xfId="15" applyNumberFormat="1" applyFont="1" applyFill="1" applyBorder="1" applyAlignment="1">
      <alignment horizontal="center" vertical="center" wrapText="1"/>
    </xf>
    <xf numFmtId="2" fontId="45" fillId="6" borderId="2" xfId="15" applyNumberFormat="1" applyFont="1" applyFill="1" applyBorder="1" applyAlignment="1">
      <alignment horizontal="center" vertical="center"/>
    </xf>
    <xf numFmtId="44" fontId="45" fillId="6" borderId="7" xfId="15" applyNumberFormat="1" applyFont="1" applyFill="1" applyBorder="1" applyAlignment="1">
      <alignment horizontal="center" vertical="center"/>
    </xf>
    <xf numFmtId="44" fontId="45" fillId="6" borderId="2" xfId="15" applyNumberFormat="1" applyFont="1" applyFill="1" applyBorder="1" applyAlignment="1">
      <alignment horizontal="center" vertical="center"/>
    </xf>
    <xf numFmtId="0" fontId="45" fillId="6" borderId="2" xfId="15" applyFont="1" applyFill="1" applyBorder="1" applyAlignment="1">
      <alignment horizontal="left" vertical="center"/>
    </xf>
    <xf numFmtId="0" fontId="7" fillId="6" borderId="2" xfId="15" applyFont="1" applyFill="1" applyBorder="1" applyAlignment="1">
      <alignment horizontal="center" vertical="center"/>
    </xf>
    <xf numFmtId="1" fontId="7" fillId="6" borderId="2" xfId="15" applyNumberFormat="1" applyFont="1" applyFill="1" applyBorder="1" applyAlignment="1">
      <alignment horizontal="center" vertical="center"/>
    </xf>
    <xf numFmtId="44" fontId="7" fillId="6" borderId="2" xfId="15" applyNumberFormat="1" applyFont="1" applyFill="1" applyBorder="1" applyAlignment="1">
      <alignment horizontal="center" vertical="center"/>
    </xf>
    <xf numFmtId="0" fontId="45" fillId="6" borderId="1" xfId="15" applyFont="1" applyFill="1" applyBorder="1" applyAlignment="1">
      <alignment horizontal="center" vertical="center"/>
    </xf>
    <xf numFmtId="0" fontId="7" fillId="0" borderId="18" xfId="15" applyFont="1" applyBorder="1" applyAlignment="1">
      <alignment horizontal="center" vertical="center"/>
    </xf>
    <xf numFmtId="0" fontId="45" fillId="6" borderId="1" xfId="15" applyFont="1" applyFill="1" applyBorder="1" applyAlignment="1">
      <alignment horizontal="left" vertical="center" wrapText="1"/>
    </xf>
    <xf numFmtId="1" fontId="7" fillId="0" borderId="18" xfId="15" applyNumberFormat="1" applyFont="1" applyBorder="1" applyAlignment="1">
      <alignment horizontal="center" vertical="center"/>
    </xf>
    <xf numFmtId="0" fontId="45" fillId="6" borderId="2" xfId="15" applyFont="1" applyFill="1" applyBorder="1" applyAlignment="1">
      <alignment horizontal="center" vertical="center" wrapText="1"/>
    </xf>
    <xf numFmtId="2" fontId="45" fillId="6" borderId="7" xfId="15" applyNumberFormat="1" applyFont="1" applyFill="1" applyBorder="1" applyAlignment="1">
      <alignment horizontal="center" vertical="center"/>
    </xf>
    <xf numFmtId="0" fontId="45" fillId="0" borderId="0" xfId="15" applyFont="1" applyBorder="1" applyAlignment="1">
      <alignment horizontal="center" vertical="center"/>
    </xf>
    <xf numFmtId="1" fontId="45" fillId="0" borderId="0" xfId="15" applyNumberFormat="1" applyFont="1" applyBorder="1" applyAlignment="1">
      <alignment horizontal="center" vertical="center" wrapText="1"/>
    </xf>
    <xf numFmtId="2" fontId="45" fillId="0" borderId="0" xfId="15" applyNumberFormat="1" applyFont="1" applyBorder="1" applyAlignment="1">
      <alignment horizontal="center" vertical="center"/>
    </xf>
    <xf numFmtId="0" fontId="7" fillId="0" borderId="0" xfId="15" applyFont="1" applyBorder="1" applyAlignment="1">
      <alignment horizontal="center" vertical="center"/>
    </xf>
    <xf numFmtId="1" fontId="7" fillId="0" borderId="0" xfId="15" applyNumberFormat="1" applyFont="1" applyBorder="1" applyAlignment="1">
      <alignment horizontal="center" vertical="center"/>
    </xf>
    <xf numFmtId="0" fontId="45" fillId="34" borderId="2" xfId="26" applyFont="1" applyFill="1" applyBorder="1" applyAlignment="1">
      <alignment horizontal="left" vertical="center"/>
    </xf>
    <xf numFmtId="0" fontId="45" fillId="34" borderId="2" xfId="26" applyFont="1" applyFill="1" applyBorder="1" applyAlignment="1">
      <alignment horizontal="center" vertical="center"/>
    </xf>
    <xf numFmtId="2" fontId="45" fillId="34" borderId="2" xfId="26" applyNumberFormat="1" applyFont="1" applyFill="1" applyBorder="1" applyAlignment="1">
      <alignment horizontal="center" vertical="center"/>
    </xf>
    <xf numFmtId="44" fontId="9" fillId="0" borderId="0" xfId="0" applyNumberFormat="1" applyFont="1" applyFill="1" applyBorder="1"/>
    <xf numFmtId="0" fontId="9" fillId="0" borderId="0" xfId="0" applyFont="1" applyFill="1" applyBorder="1"/>
    <xf numFmtId="0" fontId="9" fillId="0" borderId="0" xfId="0" applyFont="1" applyFill="1" applyBorder="1" applyAlignment="1">
      <alignment horizontal="center"/>
    </xf>
    <xf numFmtId="2" fontId="9" fillId="0" borderId="0" xfId="0" applyNumberFormat="1" applyFont="1" applyFill="1" applyBorder="1" applyAlignment="1">
      <alignment horizontal="center"/>
    </xf>
    <xf numFmtId="170" fontId="45" fillId="0" borderId="0" xfId="24" applyNumberFormat="1" applyFont="1" applyFill="1" applyBorder="1" applyAlignment="1">
      <alignment vertical="center" wrapText="1"/>
    </xf>
    <xf numFmtId="0" fontId="0" fillId="0" borderId="0" xfId="0"/>
    <xf numFmtId="0" fontId="9" fillId="31" borderId="1" xfId="0" applyFont="1" applyFill="1" applyBorder="1" applyAlignment="1">
      <alignment horizontal="center"/>
    </xf>
    <xf numFmtId="0" fontId="9" fillId="31" borderId="2" xfId="0" applyFont="1" applyFill="1" applyBorder="1"/>
    <xf numFmtId="0" fontId="7" fillId="0" borderId="8" xfId="0" applyFont="1" applyBorder="1" applyAlignment="1">
      <alignment horizontal="center" vertical="center"/>
    </xf>
    <xf numFmtId="2" fontId="7" fillId="0" borderId="18" xfId="0" applyNumberFormat="1" applyFont="1" applyBorder="1" applyAlignment="1">
      <alignment horizontal="center" vertical="center"/>
    </xf>
    <xf numFmtId="0" fontId="7" fillId="0" borderId="8" xfId="0" applyFont="1" applyFill="1" applyBorder="1" applyAlignment="1">
      <alignment horizontal="center" vertical="center"/>
    </xf>
    <xf numFmtId="2" fontId="7" fillId="0" borderId="18" xfId="0" applyNumberFormat="1" applyFont="1" applyFill="1" applyBorder="1" applyAlignment="1">
      <alignment horizontal="center" vertical="center"/>
    </xf>
    <xf numFmtId="44" fontId="7" fillId="0" borderId="8" xfId="1" applyNumberFormat="1" applyFont="1" applyFill="1" applyBorder="1" applyAlignment="1">
      <alignment horizontal="center" vertical="center"/>
    </xf>
    <xf numFmtId="44" fontId="7" fillId="0" borderId="42" xfId="1" applyNumberFormat="1" applyFont="1" applyFill="1" applyBorder="1" applyAlignment="1">
      <alignment horizontal="center" vertical="center"/>
    </xf>
    <xf numFmtId="0" fontId="7" fillId="4" borderId="8" xfId="0" applyFont="1" applyFill="1" applyBorder="1" applyAlignment="1">
      <alignment vertical="center" wrapText="1"/>
    </xf>
    <xf numFmtId="2" fontId="7" fillId="0" borderId="8"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8" xfId="36" applyNumberFormat="1" applyFont="1" applyBorder="1" applyAlignment="1">
      <alignment horizontal="center" vertical="center"/>
    </xf>
    <xf numFmtId="0" fontId="7" fillId="0" borderId="8" xfId="36" applyFont="1" applyBorder="1" applyAlignment="1">
      <alignment horizontal="center" vertical="center"/>
    </xf>
    <xf numFmtId="172" fontId="7" fillId="0" borderId="18" xfId="36" applyNumberFormat="1" applyFont="1" applyBorder="1" applyAlignment="1">
      <alignment horizontal="center" vertical="center"/>
    </xf>
    <xf numFmtId="0" fontId="7" fillId="0" borderId="0" xfId="0" applyFont="1" applyAlignment="1">
      <alignment horizontal="center" vertical="center"/>
    </xf>
    <xf numFmtId="2" fontId="7" fillId="0" borderId="0" xfId="0" applyNumberFormat="1" applyFont="1" applyAlignment="1">
      <alignment horizontal="center" vertical="center"/>
    </xf>
    <xf numFmtId="44" fontId="7" fillId="0" borderId="0" xfId="0" applyNumberFormat="1" applyFont="1" applyAlignment="1">
      <alignment horizontal="center" vertical="center"/>
    </xf>
    <xf numFmtId="49" fontId="45" fillId="2" borderId="28" xfId="0" applyNumberFormat="1" applyFont="1" applyFill="1" applyBorder="1" applyAlignment="1">
      <alignment horizontal="center" vertical="center" wrapText="1"/>
    </xf>
    <xf numFmtId="0" fontId="45" fillId="2" borderId="29" xfId="0" applyFont="1" applyFill="1" applyBorder="1" applyAlignment="1">
      <alignment horizontal="center" vertical="center"/>
    </xf>
    <xf numFmtId="2" fontId="45" fillId="2" borderId="29" xfId="0" applyNumberFormat="1" applyFont="1" applyFill="1" applyBorder="1" applyAlignment="1">
      <alignment horizontal="center" vertical="center"/>
    </xf>
    <xf numFmtId="44" fontId="45" fillId="2" borderId="30" xfId="0" applyNumberFormat="1" applyFont="1" applyFill="1" applyBorder="1" applyAlignment="1">
      <alignment horizontal="center" vertical="center"/>
    </xf>
    <xf numFmtId="49" fontId="45" fillId="0" borderId="2" xfId="0" applyNumberFormat="1" applyFont="1" applyFill="1" applyBorder="1" applyAlignment="1">
      <alignment horizontal="center" vertical="center" wrapText="1"/>
    </xf>
    <xf numFmtId="0" fontId="45" fillId="0" borderId="2" xfId="0" applyFont="1" applyFill="1" applyBorder="1" applyAlignment="1">
      <alignment horizontal="center" vertical="center"/>
    </xf>
    <xf numFmtId="2" fontId="45" fillId="0" borderId="2" xfId="0" applyNumberFormat="1" applyFont="1" applyFill="1" applyBorder="1" applyAlignment="1">
      <alignment horizontal="center" vertical="center"/>
    </xf>
    <xf numFmtId="44" fontId="45" fillId="0" borderId="2" xfId="0" applyNumberFormat="1" applyFont="1" applyFill="1" applyBorder="1" applyAlignment="1">
      <alignment horizontal="center" vertical="center"/>
    </xf>
    <xf numFmtId="49" fontId="7" fillId="0" borderId="37" xfId="0" applyNumberFormat="1" applyFont="1" applyBorder="1" applyAlignment="1">
      <alignment horizontal="center" vertical="center"/>
    </xf>
    <xf numFmtId="0" fontId="45" fillId="8" borderId="1" xfId="0" applyFont="1" applyFill="1" applyBorder="1" applyAlignment="1">
      <alignment horizontal="left" vertical="center"/>
    </xf>
    <xf numFmtId="0" fontId="7" fillId="8" borderId="2" xfId="0" applyFont="1" applyFill="1" applyBorder="1" applyAlignment="1">
      <alignment horizontal="center" vertical="center"/>
    </xf>
    <xf numFmtId="2" fontId="7" fillId="8" borderId="2" xfId="0" applyNumberFormat="1" applyFont="1" applyFill="1" applyBorder="1" applyAlignment="1">
      <alignment horizontal="center" vertical="center"/>
    </xf>
    <xf numFmtId="44" fontId="7" fillId="8" borderId="2" xfId="0" applyNumberFormat="1" applyFont="1" applyFill="1" applyBorder="1" applyAlignment="1">
      <alignment horizontal="center" vertical="center"/>
    </xf>
    <xf numFmtId="44" fontId="7" fillId="8" borderId="7" xfId="0" applyNumberFormat="1" applyFont="1" applyFill="1" applyBorder="1" applyAlignment="1">
      <alignment horizontal="center" vertical="center"/>
    </xf>
    <xf numFmtId="49" fontId="7" fillId="0" borderId="38" xfId="0" applyNumberFormat="1" applyFont="1" applyBorder="1" applyAlignment="1">
      <alignment horizontal="center" vertical="center"/>
    </xf>
    <xf numFmtId="0" fontId="7" fillId="0" borderId="35" xfId="0" applyFont="1" applyBorder="1" applyAlignment="1">
      <alignment horizontal="center" vertical="center"/>
    </xf>
    <xf numFmtId="2" fontId="7" fillId="0" borderId="35"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63" xfId="0" applyNumberFormat="1" applyFont="1" applyBorder="1" applyAlignment="1">
      <alignment horizontal="center" vertical="center"/>
    </xf>
    <xf numFmtId="2" fontId="7" fillId="0" borderId="49" xfId="0" applyNumberFormat="1" applyFont="1" applyBorder="1" applyAlignment="1">
      <alignment horizontal="center" vertical="center"/>
    </xf>
    <xf numFmtId="44" fontId="7" fillId="0" borderId="50" xfId="1" applyNumberFormat="1" applyFont="1" applyBorder="1" applyAlignment="1">
      <alignment horizontal="center" vertical="center"/>
    </xf>
    <xf numFmtId="49" fontId="45" fillId="3" borderId="28" xfId="0" applyNumberFormat="1" applyFont="1" applyFill="1" applyBorder="1" applyAlignment="1">
      <alignment horizontal="center" vertical="center"/>
    </xf>
    <xf numFmtId="0" fontId="45" fillId="3" borderId="44" xfId="0" applyFont="1" applyFill="1" applyBorder="1" applyAlignment="1">
      <alignment horizontal="left" vertical="center"/>
    </xf>
    <xf numFmtId="0" fontId="45" fillId="3" borderId="2" xfId="0" applyFont="1" applyFill="1" applyBorder="1" applyAlignment="1">
      <alignment horizontal="center" vertical="center"/>
    </xf>
    <xf numFmtId="2" fontId="45" fillId="3" borderId="2" xfId="0" applyNumberFormat="1" applyFont="1" applyFill="1" applyBorder="1" applyAlignment="1">
      <alignment horizontal="center" vertical="center"/>
    </xf>
    <xf numFmtId="49" fontId="45" fillId="4" borderId="36" xfId="0" applyNumberFormat="1" applyFont="1" applyFill="1" applyBorder="1" applyAlignment="1">
      <alignment horizontal="center" vertical="center"/>
    </xf>
    <xf numFmtId="0" fontId="45" fillId="4" borderId="36" xfId="0" applyFont="1" applyFill="1" applyBorder="1" applyAlignment="1">
      <alignment horizontal="left" vertical="center"/>
    </xf>
    <xf numFmtId="0" fontId="45" fillId="4" borderId="36" xfId="0" applyFont="1" applyFill="1" applyBorder="1" applyAlignment="1">
      <alignment horizontal="center" vertical="center"/>
    </xf>
    <xf numFmtId="2" fontId="45" fillId="4" borderId="36" xfId="0" applyNumberFormat="1" applyFont="1" applyFill="1" applyBorder="1" applyAlignment="1">
      <alignment horizontal="center" vertical="center"/>
    </xf>
    <xf numFmtId="44" fontId="45" fillId="4" borderId="36" xfId="0" applyNumberFormat="1" applyFont="1" applyFill="1" applyBorder="1" applyAlignment="1">
      <alignment horizontal="center" vertical="center"/>
    </xf>
    <xf numFmtId="49" fontId="7" fillId="0" borderId="40" xfId="0" applyNumberFormat="1" applyFont="1" applyBorder="1" applyAlignment="1">
      <alignment horizontal="center" vertical="center"/>
    </xf>
    <xf numFmtId="0" fontId="45" fillId="6" borderId="1" xfId="0" applyFont="1" applyFill="1" applyBorder="1" applyAlignment="1">
      <alignment horizontal="left" vertical="center"/>
    </xf>
    <xf numFmtId="0" fontId="7" fillId="6" borderId="2" xfId="0" applyFont="1" applyFill="1" applyBorder="1" applyAlignment="1">
      <alignment horizontal="center" vertical="center"/>
    </xf>
    <xf numFmtId="2" fontId="7" fillId="6" borderId="2" xfId="0" applyNumberFormat="1" applyFont="1" applyFill="1" applyBorder="1" applyAlignment="1">
      <alignment horizontal="center" vertical="center"/>
    </xf>
    <xf numFmtId="49" fontId="7" fillId="0" borderId="41" xfId="0" applyNumberFormat="1" applyFont="1" applyBorder="1" applyAlignment="1">
      <alignment horizontal="center" vertical="center"/>
    </xf>
    <xf numFmtId="0" fontId="43" fillId="0" borderId="18" xfId="0" applyFont="1" applyBorder="1" applyAlignment="1">
      <alignment horizontal="left" vertical="center" wrapText="1"/>
    </xf>
    <xf numFmtId="0" fontId="7" fillId="0" borderId="18" xfId="0" applyFont="1" applyBorder="1" applyAlignment="1">
      <alignment horizontal="center" vertical="center"/>
    </xf>
    <xf numFmtId="0" fontId="43" fillId="0" borderId="8" xfId="0" applyFont="1" applyBorder="1" applyAlignment="1">
      <alignment horizontal="left" vertical="center" wrapText="1"/>
    </xf>
    <xf numFmtId="2" fontId="7" fillId="0" borderId="8" xfId="0" applyNumberFormat="1" applyFont="1" applyFill="1" applyBorder="1" applyAlignment="1">
      <alignment horizontal="center" vertical="center"/>
    </xf>
    <xf numFmtId="44" fontId="7" fillId="0" borderId="34" xfId="17" applyNumberFormat="1" applyFont="1" applyFill="1" applyBorder="1" applyAlignment="1">
      <alignment horizontal="center" vertical="center"/>
    </xf>
    <xf numFmtId="44" fontId="7" fillId="0" borderId="50" xfId="17" applyNumberFormat="1" applyFont="1" applyFill="1" applyBorder="1" applyAlignment="1">
      <alignment horizontal="center" vertical="center"/>
    </xf>
    <xf numFmtId="49" fontId="45" fillId="6" borderId="12" xfId="0" applyNumberFormat="1" applyFont="1" applyFill="1" applyBorder="1" applyAlignment="1">
      <alignment horizontal="center" vertical="center"/>
    </xf>
    <xf numFmtId="0" fontId="45" fillId="6" borderId="62" xfId="0" applyFont="1" applyFill="1" applyBorder="1" applyAlignment="1">
      <alignment horizontal="left" vertical="center"/>
    </xf>
    <xf numFmtId="0" fontId="45" fillId="6" borderId="13" xfId="0" applyFont="1" applyFill="1" applyBorder="1" applyAlignment="1">
      <alignment horizontal="center" vertical="center"/>
    </xf>
    <xf numFmtId="2" fontId="45" fillId="6" borderId="13" xfId="0" applyNumberFormat="1" applyFont="1" applyFill="1" applyBorder="1" applyAlignment="1">
      <alignment horizontal="center" vertical="center"/>
    </xf>
    <xf numFmtId="44" fontId="45" fillId="6" borderId="13" xfId="1" applyNumberFormat="1" applyFont="1" applyFill="1" applyBorder="1" applyAlignment="1">
      <alignment horizontal="center" vertical="center"/>
    </xf>
    <xf numFmtId="44" fontId="45" fillId="6" borderId="14" xfId="1" applyNumberFormat="1" applyFont="1" applyFill="1" applyBorder="1" applyAlignment="1">
      <alignment horizontal="center" vertical="center"/>
    </xf>
    <xf numFmtId="0" fontId="45" fillId="4" borderId="0" xfId="0" applyFont="1" applyFill="1" applyBorder="1" applyAlignment="1">
      <alignment horizontal="left" vertical="center"/>
    </xf>
    <xf numFmtId="0" fontId="45" fillId="4" borderId="0" xfId="0" applyFont="1" applyFill="1" applyBorder="1" applyAlignment="1">
      <alignment horizontal="center" vertical="center"/>
    </xf>
    <xf numFmtId="2" fontId="45" fillId="4" borderId="0" xfId="0" applyNumberFormat="1" applyFont="1" applyFill="1" applyBorder="1" applyAlignment="1">
      <alignment horizontal="center" vertical="center"/>
    </xf>
    <xf numFmtId="49" fontId="7" fillId="0" borderId="43" xfId="0" applyNumberFormat="1" applyFont="1" applyBorder="1" applyAlignment="1">
      <alignment horizontal="center" vertical="center"/>
    </xf>
    <xf numFmtId="0" fontId="45" fillId="5" borderId="1" xfId="0" applyFont="1" applyFill="1" applyBorder="1" applyAlignment="1">
      <alignment horizontal="left" vertical="center" wrapText="1"/>
    </xf>
    <xf numFmtId="0" fontId="7" fillId="5" borderId="2" xfId="0" applyFont="1" applyFill="1" applyBorder="1" applyAlignment="1">
      <alignment horizontal="center" vertical="center"/>
    </xf>
    <xf numFmtId="2" fontId="7" fillId="5" borderId="2" xfId="0" applyNumberFormat="1" applyFont="1" applyFill="1" applyBorder="1" applyAlignment="1">
      <alignment horizontal="center" vertical="center"/>
    </xf>
    <xf numFmtId="44" fontId="7" fillId="5" borderId="2" xfId="0" applyNumberFormat="1" applyFont="1" applyFill="1" applyBorder="1" applyAlignment="1">
      <alignment horizontal="center" vertical="center"/>
    </xf>
    <xf numFmtId="44" fontId="45" fillId="5" borderId="7" xfId="0" applyNumberFormat="1" applyFont="1" applyFill="1" applyBorder="1" applyAlignment="1">
      <alignment horizontal="center" vertical="center"/>
    </xf>
    <xf numFmtId="0" fontId="43" fillId="0" borderId="64" xfId="0" applyFont="1" applyBorder="1" applyAlignment="1">
      <alignment horizontal="left" vertical="center" wrapText="1"/>
    </xf>
    <xf numFmtId="0" fontId="7" fillId="0" borderId="64" xfId="0" applyFont="1" applyBorder="1" applyAlignment="1">
      <alignment horizontal="center" vertical="center"/>
    </xf>
    <xf numFmtId="2" fontId="7" fillId="0" borderId="64" xfId="0" applyNumberFormat="1" applyFont="1" applyBorder="1" applyAlignment="1">
      <alignment horizontal="center" vertical="center"/>
    </xf>
    <xf numFmtId="44" fontId="7" fillId="0" borderId="64" xfId="1" applyNumberFormat="1" applyFont="1" applyBorder="1" applyAlignment="1">
      <alignment horizontal="center" vertical="center"/>
    </xf>
    <xf numFmtId="44" fontId="7" fillId="0" borderId="65" xfId="1" applyNumberFormat="1" applyFont="1" applyBorder="1" applyAlignment="1">
      <alignment horizontal="center" vertical="center"/>
    </xf>
    <xf numFmtId="0" fontId="7" fillId="0" borderId="8" xfId="0" applyFont="1" applyBorder="1" applyAlignment="1" applyProtection="1">
      <alignment horizontal="center" vertical="center"/>
    </xf>
    <xf numFmtId="2" fontId="7" fillId="0" borderId="8" xfId="0" applyNumberFormat="1" applyFont="1" applyBorder="1" applyAlignment="1" applyProtection="1">
      <alignment horizontal="center" vertical="center"/>
    </xf>
    <xf numFmtId="44" fontId="7" fillId="0" borderId="8" xfId="0" applyNumberFormat="1" applyFont="1" applyBorder="1" applyAlignment="1" applyProtection="1">
      <alignment horizontal="center" vertical="center"/>
    </xf>
    <xf numFmtId="0" fontId="7" fillId="0" borderId="49" xfId="0" applyFont="1" applyBorder="1" applyAlignment="1">
      <alignment horizontal="center" vertical="center"/>
    </xf>
    <xf numFmtId="49" fontId="45" fillId="5" borderId="12" xfId="0" applyNumberFormat="1" applyFont="1" applyFill="1" applyBorder="1" applyAlignment="1">
      <alignment horizontal="center" vertical="center"/>
    </xf>
    <xf numFmtId="0" fontId="45" fillId="5" borderId="62" xfId="0" applyFont="1" applyFill="1" applyBorder="1" applyAlignment="1">
      <alignment horizontal="left" vertical="center"/>
    </xf>
    <xf numFmtId="0" fontId="45" fillId="5" borderId="13" xfId="0" applyFont="1" applyFill="1" applyBorder="1" applyAlignment="1">
      <alignment horizontal="center" vertical="center"/>
    </xf>
    <xf numFmtId="2" fontId="45" fillId="5" borderId="13" xfId="0" applyNumberFormat="1" applyFont="1" applyFill="1" applyBorder="1" applyAlignment="1">
      <alignment horizontal="center" vertical="center"/>
    </xf>
    <xf numFmtId="44" fontId="45" fillId="5" borderId="13" xfId="1" applyNumberFormat="1" applyFont="1" applyFill="1" applyBorder="1" applyAlignment="1">
      <alignment horizontal="center" vertical="center"/>
    </xf>
    <xf numFmtId="44" fontId="45" fillId="5" borderId="14" xfId="1" applyNumberFormat="1" applyFont="1" applyFill="1" applyBorder="1" applyAlignment="1">
      <alignment horizontal="center" vertical="center"/>
    </xf>
    <xf numFmtId="0" fontId="45" fillId="7" borderId="1" xfId="0" applyFont="1" applyFill="1" applyBorder="1" applyAlignment="1">
      <alignment horizontal="left" vertical="center"/>
    </xf>
    <xf numFmtId="0" fontId="7" fillId="7" borderId="2" xfId="0" applyFont="1" applyFill="1" applyBorder="1" applyAlignment="1">
      <alignment horizontal="center" vertical="center"/>
    </xf>
    <xf numFmtId="2" fontId="7" fillId="7" borderId="2" xfId="0" applyNumberFormat="1" applyFont="1" applyFill="1" applyBorder="1" applyAlignment="1">
      <alignment horizontal="center" vertical="center"/>
    </xf>
    <xf numFmtId="49" fontId="45" fillId="7" borderId="12" xfId="0" applyNumberFormat="1" applyFont="1" applyFill="1" applyBorder="1" applyAlignment="1">
      <alignment horizontal="center" vertical="center"/>
    </xf>
    <xf numFmtId="0" fontId="45" fillId="7" borderId="62" xfId="0" applyFont="1" applyFill="1" applyBorder="1" applyAlignment="1">
      <alignment horizontal="left" vertical="center"/>
    </xf>
    <xf numFmtId="0" fontId="45" fillId="7" borderId="13" xfId="0" applyFont="1" applyFill="1" applyBorder="1" applyAlignment="1">
      <alignment horizontal="center" vertical="center"/>
    </xf>
    <xf numFmtId="2" fontId="45" fillId="7" borderId="13" xfId="0" applyNumberFormat="1" applyFont="1" applyFill="1" applyBorder="1" applyAlignment="1">
      <alignment horizontal="center" vertical="center"/>
    </xf>
    <xf numFmtId="49" fontId="7" fillId="0" borderId="0" xfId="0" applyNumberFormat="1" applyFont="1" applyAlignment="1">
      <alignment horizontal="center" vertical="center"/>
    </xf>
    <xf numFmtId="2" fontId="56" fillId="0" borderId="0" xfId="0" applyNumberFormat="1" applyFont="1" applyAlignment="1">
      <alignment horizontal="center" vertical="center"/>
    </xf>
    <xf numFmtId="0" fontId="45"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7" fillId="0" borderId="35" xfId="0" applyFont="1" applyBorder="1" applyAlignment="1">
      <alignment horizontal="left" vertical="center" wrapText="1"/>
    </xf>
    <xf numFmtId="0" fontId="7" fillId="0" borderId="8" xfId="0" applyFont="1" applyBorder="1" applyAlignment="1">
      <alignment horizontal="left" vertical="center" wrapText="1"/>
    </xf>
    <xf numFmtId="0" fontId="7" fillId="0" borderId="8" xfId="0" applyFont="1" applyFill="1" applyBorder="1" applyAlignment="1">
      <alignment horizontal="left" vertical="center" wrapText="1"/>
    </xf>
    <xf numFmtId="0" fontId="7" fillId="0" borderId="8" xfId="26" applyFont="1" applyBorder="1" applyAlignment="1">
      <alignment horizontal="left" vertical="center" wrapText="1"/>
    </xf>
    <xf numFmtId="0" fontId="7" fillId="0" borderId="0" xfId="24" applyFont="1" applyBorder="1" applyAlignment="1">
      <alignment vertical="center" wrapText="1"/>
    </xf>
    <xf numFmtId="0" fontId="7" fillId="0" borderId="8" xfId="0" applyFont="1" applyBorder="1" applyAlignment="1">
      <alignment horizontal="left" vertical="center" wrapText="1" shrinkToFit="1"/>
    </xf>
    <xf numFmtId="0" fontId="7" fillId="0" borderId="49" xfId="0" applyFont="1" applyBorder="1" applyAlignment="1">
      <alignment horizontal="left" vertical="center" wrapText="1"/>
    </xf>
    <xf numFmtId="0" fontId="7" fillId="0" borderId="8" xfId="0" applyFont="1" applyBorder="1" applyAlignment="1">
      <alignment vertical="center" wrapText="1"/>
    </xf>
    <xf numFmtId="0" fontId="7" fillId="4" borderId="8" xfId="0" applyFont="1" applyFill="1" applyBorder="1" applyAlignment="1">
      <alignment horizontal="left" vertical="center" wrapText="1"/>
    </xf>
    <xf numFmtId="0" fontId="7" fillId="0" borderId="8" xfId="24" applyFont="1" applyFill="1" applyBorder="1" applyAlignment="1">
      <alignment horizontal="left" vertical="center" wrapText="1"/>
    </xf>
    <xf numFmtId="0" fontId="7" fillId="0" borderId="8" xfId="24" applyFont="1" applyBorder="1" applyAlignment="1">
      <alignment vertical="center" wrapText="1"/>
    </xf>
    <xf numFmtId="0" fontId="7" fillId="0" borderId="8" xfId="0" applyFont="1" applyBorder="1" applyAlignment="1">
      <alignment vertical="center" wrapText="1" shrinkToFit="1"/>
    </xf>
    <xf numFmtId="0" fontId="7" fillId="0" borderId="8" xfId="24" applyFont="1" applyFill="1" applyBorder="1" applyAlignment="1">
      <alignment vertical="center" wrapText="1"/>
    </xf>
    <xf numFmtId="0" fontId="7" fillId="0" borderId="49" xfId="0" applyFont="1" applyBorder="1" applyAlignment="1">
      <alignment vertical="center" wrapText="1"/>
    </xf>
    <xf numFmtId="2" fontId="7" fillId="0" borderId="6" xfId="0" applyNumberFormat="1" applyFont="1" applyBorder="1" applyAlignment="1">
      <alignment horizontal="center" vertical="center"/>
    </xf>
    <xf numFmtId="44" fontId="7" fillId="4" borderId="34" xfId="1" applyNumberFormat="1" applyFont="1" applyFill="1" applyBorder="1" applyAlignment="1">
      <alignment horizontal="right" vertical="center"/>
    </xf>
    <xf numFmtId="0" fontId="7" fillId="0" borderId="8" xfId="0" applyFont="1" applyBorder="1" applyAlignment="1" applyProtection="1">
      <alignment horizontal="left" vertical="center" wrapText="1"/>
    </xf>
    <xf numFmtId="0" fontId="7" fillId="0" borderId="8" xfId="0" applyFont="1" applyBorder="1" applyAlignment="1" applyProtection="1">
      <alignment horizontal="left" vertical="center"/>
    </xf>
    <xf numFmtId="0" fontId="7" fillId="0" borderId="8" xfId="36" applyFont="1" applyBorder="1" applyAlignment="1">
      <alignment horizontal="left" vertical="center" wrapText="1"/>
    </xf>
    <xf numFmtId="0" fontId="7" fillId="0" borderId="8" xfId="26" applyFont="1" applyBorder="1" applyAlignment="1">
      <alignment horizontal="left" vertical="center" wrapText="1" shrinkToFit="1"/>
    </xf>
    <xf numFmtId="0" fontId="7" fillId="0" borderId="49" xfId="26" applyFont="1" applyBorder="1" applyAlignment="1">
      <alignment horizontal="left" vertical="center" wrapText="1"/>
    </xf>
    <xf numFmtId="44" fontId="45" fillId="2" borderId="29" xfId="1" applyNumberFormat="1" applyFont="1" applyFill="1" applyBorder="1" applyAlignment="1">
      <alignment horizontal="center" vertical="center" wrapText="1"/>
    </xf>
    <xf numFmtId="49" fontId="45" fillId="6" borderId="1" xfId="0" applyNumberFormat="1" applyFont="1" applyFill="1" applyBorder="1" applyAlignment="1">
      <alignment horizontal="center" vertical="center"/>
    </xf>
    <xf numFmtId="0" fontId="45" fillId="6" borderId="44" xfId="0" applyFont="1" applyFill="1" applyBorder="1" applyAlignment="1">
      <alignment horizontal="left" vertical="center"/>
    </xf>
    <xf numFmtId="0" fontId="45" fillId="6" borderId="2" xfId="0" applyFont="1" applyFill="1" applyBorder="1" applyAlignment="1">
      <alignment horizontal="center" vertical="center"/>
    </xf>
    <xf numFmtId="2" fontId="45" fillId="6" borderId="2" xfId="0" applyNumberFormat="1" applyFont="1" applyFill="1" applyBorder="1" applyAlignment="1">
      <alignment horizontal="center" vertical="center"/>
    </xf>
    <xf numFmtId="49" fontId="40" fillId="0" borderId="0" xfId="0" applyNumberFormat="1" applyFont="1" applyAlignment="1">
      <alignment horizontal="center" vertical="center"/>
    </xf>
    <xf numFmtId="44" fontId="8" fillId="4" borderId="42" xfId="1" applyNumberFormat="1" applyFont="1" applyFill="1" applyBorder="1" applyAlignment="1">
      <alignment horizontal="center" vertical="center"/>
    </xf>
    <xf numFmtId="49" fontId="40" fillId="33" borderId="1" xfId="0" applyNumberFormat="1" applyFont="1" applyFill="1" applyBorder="1" applyAlignment="1">
      <alignment horizontal="center" vertical="center"/>
    </xf>
    <xf numFmtId="0" fontId="40" fillId="33" borderId="44" xfId="0" applyFont="1" applyFill="1" applyBorder="1" applyAlignment="1">
      <alignment horizontal="left" vertical="center"/>
    </xf>
    <xf numFmtId="0" fontId="40" fillId="33" borderId="2" xfId="0" applyFont="1" applyFill="1" applyBorder="1" applyAlignment="1">
      <alignment horizontal="center" vertical="center"/>
    </xf>
    <xf numFmtId="2" fontId="40" fillId="33" borderId="2" xfId="0" applyNumberFormat="1" applyFont="1" applyFill="1" applyBorder="1" applyAlignment="1">
      <alignment horizontal="center" vertical="center"/>
    </xf>
    <xf numFmtId="44" fontId="40" fillId="33" borderId="2" xfId="1" applyNumberFormat="1" applyFont="1" applyFill="1" applyBorder="1" applyAlignment="1">
      <alignment horizontal="center" vertical="center"/>
    </xf>
    <xf numFmtId="44" fontId="40" fillId="33" borderId="7" xfId="1" applyNumberFormat="1" applyFont="1" applyFill="1" applyBorder="1" applyAlignment="1">
      <alignment horizontal="center" vertical="center"/>
    </xf>
    <xf numFmtId="0" fontId="40"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0" borderId="8" xfId="0" applyFont="1" applyBorder="1" applyAlignment="1">
      <alignment horizontal="left" vertical="center" wrapText="1"/>
    </xf>
    <xf numFmtId="0" fontId="8" fillId="0" borderId="8" xfId="26" applyFont="1" applyBorder="1" applyAlignment="1">
      <alignment horizontal="left" vertical="center" wrapText="1"/>
    </xf>
    <xf numFmtId="0" fontId="8" fillId="0" borderId="8" xfId="0" applyFont="1" applyBorder="1" applyAlignment="1">
      <alignment horizontal="left" vertical="center" wrapText="1" shrinkToFit="1"/>
    </xf>
    <xf numFmtId="0" fontId="8" fillId="0" borderId="49" xfId="0" applyFont="1" applyBorder="1" applyAlignment="1">
      <alignment horizontal="left" vertical="center" wrapText="1"/>
    </xf>
    <xf numFmtId="0" fontId="8" fillId="0" borderId="8" xfId="0" applyFont="1" applyBorder="1" applyAlignment="1">
      <alignment vertical="center" wrapText="1"/>
    </xf>
    <xf numFmtId="0" fontId="8" fillId="0" borderId="8"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0" borderId="8" xfId="0" applyFont="1" applyBorder="1" applyAlignment="1">
      <alignment vertical="center" wrapText="1" shrinkToFit="1"/>
    </xf>
    <xf numFmtId="0" fontId="8" fillId="0" borderId="8" xfId="24" applyFont="1" applyFill="1" applyBorder="1" applyAlignment="1">
      <alignment vertical="center" wrapText="1"/>
    </xf>
    <xf numFmtId="0" fontId="8" fillId="0" borderId="49" xfId="24" applyFont="1" applyFill="1" applyBorder="1" applyAlignment="1">
      <alignment vertical="center" wrapText="1"/>
    </xf>
    <xf numFmtId="0" fontId="8" fillId="0" borderId="8" xfId="0" applyFont="1" applyBorder="1" applyAlignment="1" applyProtection="1">
      <alignment horizontal="left" vertical="center" wrapText="1"/>
    </xf>
    <xf numFmtId="0" fontId="8" fillId="0" borderId="8" xfId="0" applyFont="1" applyBorder="1" applyAlignment="1" applyProtection="1">
      <alignment horizontal="left" vertical="center"/>
    </xf>
    <xf numFmtId="0" fontId="8" fillId="4" borderId="8" xfId="0" applyFont="1" applyFill="1" applyBorder="1" applyAlignment="1">
      <alignment vertical="center" wrapText="1"/>
    </xf>
    <xf numFmtId="0" fontId="8" fillId="0" borderId="8" xfId="36" applyFont="1" applyBorder="1" applyAlignment="1">
      <alignment horizontal="left" vertical="center" wrapText="1"/>
    </xf>
    <xf numFmtId="0" fontId="8" fillId="0" borderId="8" xfId="26" applyFont="1" applyBorder="1" applyAlignment="1">
      <alignment horizontal="left" vertical="center" wrapText="1" shrinkToFit="1"/>
    </xf>
    <xf numFmtId="44" fontId="40" fillId="2" borderId="29" xfId="1" applyNumberFormat="1" applyFont="1" applyFill="1" applyBorder="1" applyAlignment="1">
      <alignment horizontal="center" vertical="center" wrapText="1"/>
    </xf>
    <xf numFmtId="0" fontId="7" fillId="0" borderId="46" xfId="0" applyFont="1" applyBorder="1" applyAlignment="1" applyProtection="1">
      <alignment horizontal="center" vertical="center"/>
    </xf>
    <xf numFmtId="2" fontId="7" fillId="0" borderId="46" xfId="0" applyNumberFormat="1" applyFont="1" applyBorder="1" applyAlignment="1" applyProtection="1">
      <alignment horizontal="center" vertical="center"/>
    </xf>
    <xf numFmtId="2" fontId="7" fillId="6" borderId="2" xfId="15" applyNumberFormat="1" applyFont="1" applyFill="1" applyBorder="1" applyAlignment="1">
      <alignment horizontal="center" vertical="center"/>
    </xf>
    <xf numFmtId="2" fontId="7" fillId="6" borderId="7" xfId="15" applyNumberFormat="1" applyFont="1" applyFill="1" applyBorder="1" applyAlignment="1">
      <alignment horizontal="center" vertical="center"/>
    </xf>
    <xf numFmtId="0" fontId="7" fillId="0" borderId="48" xfId="15" applyFont="1" applyBorder="1" applyAlignment="1">
      <alignment horizontal="center" vertical="center"/>
    </xf>
    <xf numFmtId="0" fontId="45" fillId="0" borderId="0" xfId="26" applyFont="1" applyAlignment="1">
      <alignment vertical="center"/>
    </xf>
    <xf numFmtId="0" fontId="7" fillId="0" borderId="0" xfId="26" applyFont="1" applyAlignment="1">
      <alignment vertical="center"/>
    </xf>
    <xf numFmtId="0" fontId="7" fillId="0" borderId="0" xfId="26" applyFont="1" applyFill="1" applyAlignment="1">
      <alignment vertical="center"/>
    </xf>
    <xf numFmtId="0" fontId="7" fillId="0" borderId="0" xfId="24" applyFont="1" applyFill="1" applyBorder="1" applyAlignment="1">
      <alignment vertical="center" wrapText="1"/>
    </xf>
    <xf numFmtId="0" fontId="7" fillId="0" borderId="8" xfId="0" applyFont="1" applyBorder="1" applyAlignment="1" applyProtection="1">
      <alignment horizontal="left" vertical="center" wrapText="1"/>
      <protection locked="0"/>
    </xf>
    <xf numFmtId="172" fontId="7" fillId="0" borderId="34" xfId="0" applyNumberFormat="1" applyFont="1" applyBorder="1" applyAlignment="1">
      <alignment horizontal="right" vertical="center"/>
    </xf>
    <xf numFmtId="0" fontId="7" fillId="0" borderId="67" xfId="24" quotePrefix="1" applyFont="1" applyFill="1" applyBorder="1" applyAlignment="1">
      <alignment vertical="center" wrapText="1"/>
    </xf>
    <xf numFmtId="0" fontId="7" fillId="0" borderId="55" xfId="24" applyFont="1" applyFill="1" applyBorder="1" applyAlignment="1">
      <alignment horizontal="left" vertical="center" wrapText="1"/>
    </xf>
    <xf numFmtId="0" fontId="7" fillId="0" borderId="8" xfId="24" quotePrefix="1" applyFont="1" applyFill="1" applyBorder="1" applyAlignment="1">
      <alignment horizontal="left" vertical="center" wrapText="1"/>
    </xf>
    <xf numFmtId="0" fontId="7" fillId="0" borderId="67" xfId="24" applyFont="1" applyFill="1" applyBorder="1" applyAlignment="1">
      <alignment vertical="center" wrapText="1"/>
    </xf>
    <xf numFmtId="0" fontId="7" fillId="0" borderId="49" xfId="24" applyFont="1" applyFill="1" applyBorder="1" applyAlignment="1">
      <alignment vertical="center" wrapText="1"/>
    </xf>
    <xf numFmtId="49" fontId="7" fillId="0" borderId="8" xfId="36" applyNumberFormat="1" applyFont="1" applyBorder="1" applyAlignment="1">
      <alignment horizontal="left" vertical="center" wrapText="1"/>
    </xf>
    <xf numFmtId="0" fontId="49" fillId="0" borderId="18" xfId="15" applyFont="1" applyBorder="1" applyAlignment="1">
      <alignment vertical="center" wrapText="1"/>
    </xf>
    <xf numFmtId="0" fontId="45" fillId="0" borderId="0" xfId="15" applyFont="1" applyBorder="1" applyAlignment="1">
      <alignment vertical="center" wrapText="1"/>
    </xf>
    <xf numFmtId="0" fontId="7" fillId="0" borderId="18" xfId="15" applyFont="1" applyBorder="1" applyAlignment="1">
      <alignment vertical="center" wrapText="1"/>
    </xf>
    <xf numFmtId="0" fontId="7" fillId="0" borderId="8" xfId="15" applyFont="1" applyBorder="1" applyAlignment="1">
      <alignment vertical="center" wrapText="1"/>
    </xf>
    <xf numFmtId="0" fontId="49" fillId="0" borderId="8" xfId="15" applyFont="1" applyBorder="1" applyAlignment="1">
      <alignment vertical="center" wrapText="1"/>
    </xf>
    <xf numFmtId="0" fontId="45" fillId="0" borderId="0" xfId="15" applyFont="1" applyBorder="1" applyAlignment="1">
      <alignment vertical="center"/>
    </xf>
    <xf numFmtId="0" fontId="49" fillId="0" borderId="8" xfId="15" applyFont="1" applyBorder="1" applyAlignment="1">
      <alignment vertical="center"/>
    </xf>
    <xf numFmtId="0" fontId="7" fillId="0" borderId="49" xfId="15" applyFont="1" applyBorder="1" applyAlignment="1">
      <alignment vertical="center" wrapText="1"/>
    </xf>
    <xf numFmtId="0" fontId="45" fillId="0" borderId="0" xfId="26" applyFont="1" applyAlignment="1">
      <alignment vertical="center" wrapText="1"/>
    </xf>
    <xf numFmtId="0" fontId="7" fillId="0" borderId="0" xfId="26" applyFont="1" applyAlignment="1">
      <alignment horizontal="center" vertical="center" wrapText="1"/>
    </xf>
    <xf numFmtId="2" fontId="7" fillId="0" borderId="0" xfId="26" applyNumberFormat="1" applyFont="1" applyAlignment="1">
      <alignment horizontal="center" vertical="center" wrapText="1"/>
    </xf>
    <xf numFmtId="44" fontId="7" fillId="0" borderId="0" xfId="26" applyNumberFormat="1" applyFont="1" applyAlignment="1">
      <alignment horizontal="center" vertical="center" wrapText="1"/>
    </xf>
    <xf numFmtId="0" fontId="45" fillId="2" borderId="29" xfId="26" applyFont="1" applyFill="1" applyBorder="1" applyAlignment="1">
      <alignment horizontal="center" vertical="center" wrapText="1"/>
    </xf>
    <xf numFmtId="2" fontId="45" fillId="2" borderId="29" xfId="26" applyNumberFormat="1" applyFont="1" applyFill="1" applyBorder="1" applyAlignment="1">
      <alignment horizontal="center" vertical="center" wrapText="1"/>
    </xf>
    <xf numFmtId="0" fontId="45" fillId="0" borderId="2" xfId="26" applyFont="1" applyFill="1" applyBorder="1" applyAlignment="1">
      <alignment horizontal="center" vertical="center" wrapText="1"/>
    </xf>
    <xf numFmtId="2" fontId="45" fillId="0" borderId="2" xfId="26" applyNumberFormat="1" applyFont="1" applyFill="1" applyBorder="1" applyAlignment="1">
      <alignment horizontal="center" vertical="center" wrapText="1"/>
    </xf>
    <xf numFmtId="44" fontId="45" fillId="0" borderId="2" xfId="1" applyNumberFormat="1" applyFont="1" applyFill="1" applyBorder="1" applyAlignment="1">
      <alignment horizontal="center" vertical="center" wrapText="1"/>
    </xf>
    <xf numFmtId="0" fontId="45" fillId="8" borderId="1" xfId="26" applyFont="1" applyFill="1" applyBorder="1" applyAlignment="1">
      <alignment horizontal="left" vertical="center" wrapText="1"/>
    </xf>
    <xf numFmtId="0" fontId="7" fillId="8" borderId="2" xfId="26" applyFont="1" applyFill="1" applyBorder="1" applyAlignment="1">
      <alignment horizontal="center" vertical="center" wrapText="1"/>
    </xf>
    <xf numFmtId="2" fontId="7" fillId="8" borderId="2" xfId="26" applyNumberFormat="1" applyFont="1" applyFill="1" applyBorder="1" applyAlignment="1">
      <alignment horizontal="center" vertical="center" wrapText="1"/>
    </xf>
    <xf numFmtId="44" fontId="7" fillId="8" borderId="2" xfId="26" applyNumberFormat="1" applyFont="1" applyFill="1" applyBorder="1" applyAlignment="1">
      <alignment horizontal="center" vertical="center" wrapText="1"/>
    </xf>
    <xf numFmtId="0" fontId="7" fillId="0" borderId="35" xfId="26" applyFont="1" applyBorder="1" applyAlignment="1">
      <alignment horizontal="center" vertical="center" wrapText="1"/>
    </xf>
    <xf numFmtId="2" fontId="7" fillId="0" borderId="35" xfId="26" applyNumberFormat="1" applyFont="1" applyBorder="1" applyAlignment="1">
      <alignment horizontal="center" vertical="center" wrapText="1"/>
    </xf>
    <xf numFmtId="44" fontId="7" fillId="0" borderId="35" xfId="1" applyNumberFormat="1" applyFont="1" applyBorder="1" applyAlignment="1">
      <alignment horizontal="center" vertical="center" wrapText="1"/>
    </xf>
    <xf numFmtId="0" fontId="45" fillId="3" borderId="44" xfId="26" applyFont="1" applyFill="1" applyBorder="1" applyAlignment="1">
      <alignment horizontal="left" vertical="center" wrapText="1"/>
    </xf>
    <xf numFmtId="0" fontId="45" fillId="3" borderId="2" xfId="26" applyFont="1" applyFill="1" applyBorder="1" applyAlignment="1">
      <alignment horizontal="center" vertical="center" wrapText="1"/>
    </xf>
    <xf numFmtId="2" fontId="45" fillId="3" borderId="2" xfId="26" applyNumberFormat="1" applyFont="1" applyFill="1" applyBorder="1" applyAlignment="1">
      <alignment horizontal="center" vertical="center" wrapText="1"/>
    </xf>
    <xf numFmtId="44" fontId="45" fillId="3" borderId="2" xfId="1" applyNumberFormat="1" applyFont="1" applyFill="1" applyBorder="1" applyAlignment="1">
      <alignment horizontal="center" vertical="center" wrapText="1"/>
    </xf>
    <xf numFmtId="0" fontId="45" fillId="4" borderId="2" xfId="26" applyFont="1" applyFill="1" applyBorder="1" applyAlignment="1">
      <alignment horizontal="left" vertical="center" wrapText="1"/>
    </xf>
    <xf numFmtId="0" fontId="45" fillId="4" borderId="2" xfId="26" applyFont="1" applyFill="1" applyBorder="1" applyAlignment="1">
      <alignment horizontal="center" vertical="center" wrapText="1"/>
    </xf>
    <xf numFmtId="2" fontId="45" fillId="4" borderId="2" xfId="26" applyNumberFormat="1" applyFont="1" applyFill="1" applyBorder="1" applyAlignment="1">
      <alignment horizontal="center" vertical="center" wrapText="1"/>
    </xf>
    <xf numFmtId="44" fontId="45" fillId="4" borderId="2" xfId="1" applyNumberFormat="1" applyFont="1" applyFill="1" applyBorder="1" applyAlignment="1">
      <alignment horizontal="center" vertical="center" wrapText="1"/>
    </xf>
    <xf numFmtId="0" fontId="45" fillId="6" borderId="1" xfId="26" applyFont="1" applyFill="1" applyBorder="1" applyAlignment="1">
      <alignment horizontal="left" vertical="center" wrapText="1"/>
    </xf>
    <xf numFmtId="0" fontId="7" fillId="6" borderId="2" xfId="26" applyFont="1" applyFill="1" applyBorder="1" applyAlignment="1">
      <alignment horizontal="center" vertical="center" wrapText="1"/>
    </xf>
    <xf numFmtId="2" fontId="7" fillId="6" borderId="2" xfId="26" applyNumberFormat="1" applyFont="1" applyFill="1" applyBorder="1" applyAlignment="1">
      <alignment horizontal="center" vertical="center" wrapText="1"/>
    </xf>
    <xf numFmtId="44" fontId="7" fillId="6" borderId="2" xfId="1" applyNumberFormat="1" applyFont="1" applyFill="1" applyBorder="1" applyAlignment="1">
      <alignment horizontal="center" vertical="center" wrapText="1"/>
    </xf>
    <xf numFmtId="0" fontId="7" fillId="0" borderId="18" xfId="26" applyFont="1" applyBorder="1" applyAlignment="1">
      <alignment horizontal="center" vertical="center" wrapText="1"/>
    </xf>
    <xf numFmtId="2" fontId="7" fillId="0" borderId="18" xfId="26" applyNumberFormat="1" applyFont="1" applyBorder="1" applyAlignment="1">
      <alignment horizontal="center" vertical="center" wrapText="1"/>
    </xf>
    <xf numFmtId="44" fontId="7" fillId="0" borderId="18" xfId="1" applyNumberFormat="1" applyFont="1" applyBorder="1" applyAlignment="1">
      <alignment horizontal="center" vertical="center" wrapText="1"/>
    </xf>
    <xf numFmtId="0" fontId="45" fillId="6" borderId="44" xfId="26" applyFont="1" applyFill="1" applyBorder="1" applyAlignment="1">
      <alignment horizontal="left" vertical="center" wrapText="1"/>
    </xf>
    <xf numFmtId="0" fontId="45" fillId="6" borderId="2" xfId="26" applyFont="1" applyFill="1" applyBorder="1" applyAlignment="1">
      <alignment horizontal="center" vertical="center" wrapText="1"/>
    </xf>
    <xf numFmtId="2" fontId="45" fillId="6" borderId="2" xfId="26" applyNumberFormat="1" applyFont="1" applyFill="1" applyBorder="1" applyAlignment="1">
      <alignment horizontal="center" vertical="center" wrapText="1"/>
    </xf>
    <xf numFmtId="44" fontId="45" fillId="6" borderId="2" xfId="1" applyNumberFormat="1" applyFont="1" applyFill="1" applyBorder="1" applyAlignment="1">
      <alignment horizontal="center" vertical="center" wrapText="1"/>
    </xf>
    <xf numFmtId="0" fontId="45" fillId="4" borderId="0" xfId="26" applyFont="1" applyFill="1" applyAlignment="1">
      <alignment horizontal="left" vertical="center" wrapText="1"/>
    </xf>
    <xf numFmtId="0" fontId="45" fillId="4" borderId="0" xfId="26" applyFont="1" applyFill="1" applyAlignment="1">
      <alignment horizontal="center" vertical="center" wrapText="1"/>
    </xf>
    <xf numFmtId="2" fontId="45" fillId="4" borderId="0" xfId="26" applyNumberFormat="1" applyFont="1" applyFill="1" applyAlignment="1">
      <alignment horizontal="center" vertical="center" wrapText="1"/>
    </xf>
    <xf numFmtId="44" fontId="45" fillId="4" borderId="0" xfId="1" applyNumberFormat="1" applyFont="1" applyFill="1" applyBorder="1" applyAlignment="1">
      <alignment horizontal="center" vertical="center" wrapText="1"/>
    </xf>
    <xf numFmtId="0" fontId="7" fillId="5" borderId="2" xfId="26" applyFont="1" applyFill="1" applyBorder="1" applyAlignment="1">
      <alignment horizontal="center" vertical="center" wrapText="1"/>
    </xf>
    <xf numFmtId="2" fontId="7" fillId="5" borderId="2" xfId="26" applyNumberFormat="1" applyFont="1" applyFill="1" applyBorder="1" applyAlignment="1">
      <alignment horizontal="center" vertical="center" wrapText="1"/>
    </xf>
    <xf numFmtId="44" fontId="7" fillId="5" borderId="2" xfId="26" applyNumberFormat="1" applyFont="1" applyFill="1" applyBorder="1" applyAlignment="1">
      <alignment horizontal="center" vertical="center" wrapText="1"/>
    </xf>
    <xf numFmtId="0" fontId="7" fillId="0" borderId="8" xfId="0" applyFont="1" applyBorder="1" applyAlignment="1">
      <alignment horizontal="center" vertical="center" wrapText="1"/>
    </xf>
    <xf numFmtId="2" fontId="7" fillId="0" borderId="8" xfId="0" applyNumberFormat="1" applyFont="1" applyBorder="1" applyAlignment="1">
      <alignment horizontal="center" vertical="center" wrapText="1"/>
    </xf>
    <xf numFmtId="0" fontId="7" fillId="0" borderId="49" xfId="26" applyFont="1" applyBorder="1" applyAlignment="1">
      <alignment horizontal="center" vertical="center" wrapText="1"/>
    </xf>
    <xf numFmtId="2" fontId="7" fillId="0" borderId="49" xfId="26" applyNumberFormat="1" applyFont="1" applyBorder="1" applyAlignment="1">
      <alignment horizontal="center" vertical="center" wrapText="1"/>
    </xf>
    <xf numFmtId="0" fontId="45" fillId="5" borderId="44" xfId="26" applyFont="1" applyFill="1" applyBorder="1" applyAlignment="1">
      <alignment horizontal="left" vertical="center" wrapText="1"/>
    </xf>
    <xf numFmtId="0" fontId="45" fillId="5" borderId="2" xfId="26" applyFont="1" applyFill="1" applyBorder="1" applyAlignment="1">
      <alignment horizontal="center" vertical="center" wrapText="1"/>
    </xf>
    <xf numFmtId="2" fontId="45" fillId="5" borderId="2" xfId="26" applyNumberFormat="1" applyFont="1" applyFill="1" applyBorder="1" applyAlignment="1">
      <alignment horizontal="center" vertical="center" wrapText="1"/>
    </xf>
    <xf numFmtId="44" fontId="45" fillId="5" borderId="2" xfId="1" applyNumberFormat="1" applyFont="1" applyFill="1" applyBorder="1" applyAlignment="1">
      <alignment horizontal="center" vertical="center" wrapText="1"/>
    </xf>
    <xf numFmtId="0" fontId="45" fillId="0" borderId="36" xfId="26" applyFont="1" applyBorder="1" applyAlignment="1">
      <alignment horizontal="left" vertical="center" wrapText="1"/>
    </xf>
    <xf numFmtId="0" fontId="45" fillId="0" borderId="36" xfId="26" applyFont="1" applyBorder="1" applyAlignment="1">
      <alignment horizontal="center" vertical="center" wrapText="1"/>
    </xf>
    <xf numFmtId="2" fontId="45" fillId="0" borderId="36" xfId="26" applyNumberFormat="1" applyFont="1" applyBorder="1" applyAlignment="1">
      <alignment horizontal="center" vertical="center" wrapText="1"/>
    </xf>
    <xf numFmtId="44" fontId="45" fillId="0" borderId="36" xfId="1" applyNumberFormat="1" applyFont="1" applyFill="1" applyBorder="1" applyAlignment="1">
      <alignment horizontal="center" vertical="center" wrapText="1"/>
    </xf>
    <xf numFmtId="0" fontId="7" fillId="0" borderId="8" xfId="26" applyFont="1" applyBorder="1" applyAlignment="1">
      <alignment horizontal="center" vertical="center" wrapText="1"/>
    </xf>
    <xf numFmtId="2" fontId="7" fillId="0" borderId="8" xfId="26" applyNumberFormat="1" applyFont="1" applyBorder="1" applyAlignment="1">
      <alignment horizontal="center" vertical="center" wrapText="1"/>
    </xf>
    <xf numFmtId="44" fontId="7" fillId="0" borderId="8" xfId="26" applyNumberFormat="1" applyFont="1" applyBorder="1" applyAlignment="1">
      <alignment horizontal="center" vertical="center" wrapText="1"/>
    </xf>
    <xf numFmtId="0" fontId="7" fillId="0" borderId="8" xfId="0" applyFont="1" applyBorder="1" applyAlignment="1" applyProtection="1">
      <alignment horizontal="center" vertical="center" wrapText="1"/>
    </xf>
    <xf numFmtId="2" fontId="7" fillId="0" borderId="8" xfId="0" applyNumberFormat="1"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2" fontId="7" fillId="0" borderId="46" xfId="0" applyNumberFormat="1"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2" fontId="7" fillId="0" borderId="18" xfId="0" applyNumberFormat="1" applyFont="1" applyBorder="1" applyAlignment="1" applyProtection="1">
      <alignment horizontal="center" vertical="center" wrapText="1"/>
    </xf>
    <xf numFmtId="44" fontId="7" fillId="0" borderId="8" xfId="1" applyNumberFormat="1" applyFont="1" applyBorder="1" applyAlignment="1">
      <alignment horizontal="center" vertical="center" wrapText="1"/>
    </xf>
    <xf numFmtId="0" fontId="45" fillId="4" borderId="36" xfId="26" applyFont="1" applyFill="1" applyBorder="1" applyAlignment="1">
      <alignment horizontal="left" vertical="center" wrapText="1"/>
    </xf>
    <xf numFmtId="0" fontId="45" fillId="4" borderId="36" xfId="26" applyFont="1" applyFill="1" applyBorder="1" applyAlignment="1">
      <alignment horizontal="center" vertical="center" wrapText="1"/>
    </xf>
    <xf numFmtId="2" fontId="45" fillId="4" borderId="36" xfId="26" applyNumberFormat="1" applyFont="1" applyFill="1" applyBorder="1" applyAlignment="1">
      <alignment horizontal="center" vertical="center" wrapText="1"/>
    </xf>
    <xf numFmtId="44" fontId="45" fillId="4" borderId="36" xfId="1" applyNumberFormat="1" applyFont="1" applyFill="1" applyBorder="1" applyAlignment="1">
      <alignment horizontal="center" vertical="center" wrapText="1"/>
    </xf>
    <xf numFmtId="0" fontId="45" fillId="7" borderId="1" xfId="26" applyFont="1" applyFill="1" applyBorder="1" applyAlignment="1">
      <alignment horizontal="left" vertical="center" wrapText="1"/>
    </xf>
    <xf numFmtId="0" fontId="7" fillId="7" borderId="2" xfId="26" applyFont="1" applyFill="1" applyBorder="1" applyAlignment="1">
      <alignment horizontal="center" vertical="center" wrapText="1"/>
    </xf>
    <xf numFmtId="2" fontId="7" fillId="7" borderId="2" xfId="26" applyNumberFormat="1" applyFont="1" applyFill="1" applyBorder="1" applyAlignment="1">
      <alignment horizontal="center" vertical="center" wrapText="1"/>
    </xf>
    <xf numFmtId="44" fontId="7" fillId="7" borderId="2" xfId="1" applyNumberFormat="1" applyFont="1" applyFill="1" applyBorder="1" applyAlignment="1">
      <alignment horizontal="center" vertical="center" wrapText="1"/>
    </xf>
    <xf numFmtId="0" fontId="7" fillId="0" borderId="46" xfId="26" applyFont="1" applyBorder="1" applyAlignment="1">
      <alignment horizontal="center" vertical="center" wrapText="1"/>
    </xf>
    <xf numFmtId="2" fontId="7" fillId="0" borderId="46" xfId="26" applyNumberFormat="1" applyFont="1" applyBorder="1" applyAlignment="1">
      <alignment horizontal="center" vertical="center" wrapText="1"/>
    </xf>
    <xf numFmtId="44" fontId="7" fillId="0" borderId="46" xfId="1" applyNumberFormat="1" applyFont="1" applyBorder="1" applyAlignment="1">
      <alignment horizontal="center" vertical="center" wrapText="1"/>
    </xf>
    <xf numFmtId="2" fontId="7" fillId="0" borderId="8" xfId="36" applyNumberFormat="1" applyFont="1" applyBorder="1" applyAlignment="1">
      <alignment horizontal="center" vertical="center" wrapText="1"/>
    </xf>
    <xf numFmtId="0" fontId="7" fillId="0" borderId="8" xfId="36" applyFont="1" applyBorder="1" applyAlignment="1">
      <alignment horizontal="center" vertical="center" wrapText="1"/>
    </xf>
    <xf numFmtId="0" fontId="45" fillId="7" borderId="62" xfId="26" applyFont="1" applyFill="1" applyBorder="1" applyAlignment="1">
      <alignment horizontal="left" vertical="center" wrapText="1"/>
    </xf>
    <xf numFmtId="0" fontId="45" fillId="7" borderId="13" xfId="26" applyFont="1" applyFill="1" applyBorder="1" applyAlignment="1">
      <alignment horizontal="center" vertical="center" wrapText="1"/>
    </xf>
    <xf numFmtId="2" fontId="45" fillId="7" borderId="13" xfId="26" applyNumberFormat="1" applyFont="1" applyFill="1" applyBorder="1" applyAlignment="1">
      <alignment horizontal="center" vertical="center" wrapText="1"/>
    </xf>
    <xf numFmtId="44" fontId="45" fillId="7" borderId="13" xfId="1" applyNumberFormat="1" applyFont="1" applyFill="1" applyBorder="1" applyAlignment="1">
      <alignment horizontal="center" vertical="center" wrapText="1"/>
    </xf>
    <xf numFmtId="0" fontId="7" fillId="0" borderId="0" xfId="26" applyFont="1" applyAlignment="1">
      <alignment vertical="center" wrapText="1"/>
    </xf>
    <xf numFmtId="0" fontId="45" fillId="34" borderId="36" xfId="26" applyFont="1" applyFill="1" applyBorder="1" applyAlignment="1">
      <alignment horizontal="left" vertical="center" wrapText="1"/>
    </xf>
    <xf numFmtId="0" fontId="45" fillId="34" borderId="36" xfId="26" applyFont="1" applyFill="1" applyBorder="1" applyAlignment="1">
      <alignment horizontal="center" vertical="center" wrapText="1"/>
    </xf>
    <xf numFmtId="2" fontId="45" fillId="34" borderId="36" xfId="26" applyNumberFormat="1" applyFont="1" applyFill="1" applyBorder="1" applyAlignment="1">
      <alignment horizontal="center" vertical="center" wrapText="1"/>
    </xf>
    <xf numFmtId="44" fontId="45" fillId="34" borderId="36" xfId="26" applyNumberFormat="1" applyFont="1" applyFill="1" applyBorder="1" applyAlignment="1">
      <alignment horizontal="center" vertical="center" wrapText="1"/>
    </xf>
    <xf numFmtId="2" fontId="45" fillId="6" borderId="2" xfId="15" applyNumberFormat="1" applyFont="1" applyFill="1" applyBorder="1" applyAlignment="1">
      <alignment horizontal="center" vertical="center" wrapText="1"/>
    </xf>
    <xf numFmtId="0" fontId="7" fillId="0" borderId="18" xfId="15" applyFont="1" applyBorder="1" applyAlignment="1">
      <alignment horizontal="center" vertical="center" wrapText="1"/>
    </xf>
    <xf numFmtId="1" fontId="7" fillId="0" borderId="18" xfId="15" applyNumberFormat="1" applyFont="1" applyBorder="1" applyAlignment="1">
      <alignment horizontal="center" vertical="center" wrapText="1"/>
    </xf>
    <xf numFmtId="2" fontId="45" fillId="0" borderId="0" xfId="15" applyNumberFormat="1" applyFont="1" applyBorder="1" applyAlignment="1">
      <alignment horizontal="center" vertical="center" wrapText="1"/>
    </xf>
    <xf numFmtId="0" fontId="7" fillId="0" borderId="8" xfId="15" applyFont="1" applyBorder="1" applyAlignment="1">
      <alignment horizontal="center" vertical="center" wrapText="1"/>
    </xf>
    <xf numFmtId="1" fontId="7" fillId="0" borderId="8" xfId="15" applyNumberFormat="1" applyFont="1" applyBorder="1" applyAlignment="1">
      <alignment horizontal="center" vertical="center" wrapText="1"/>
    </xf>
    <xf numFmtId="44" fontId="45" fillId="6" borderId="2" xfId="15" applyNumberFormat="1" applyFont="1" applyFill="1" applyBorder="1" applyAlignment="1">
      <alignment horizontal="center" vertical="center" wrapText="1"/>
    </xf>
    <xf numFmtId="44" fontId="45" fillId="0" borderId="0" xfId="15" applyNumberFormat="1" applyFont="1" applyBorder="1" applyAlignment="1">
      <alignment horizontal="center" vertical="center" wrapText="1"/>
    </xf>
    <xf numFmtId="0" fontId="7" fillId="6" borderId="2" xfId="15" applyFont="1" applyFill="1" applyBorder="1" applyAlignment="1">
      <alignment horizontal="center" vertical="center" wrapText="1"/>
    </xf>
    <xf numFmtId="1" fontId="7" fillId="6" borderId="2" xfId="15" applyNumberFormat="1" applyFont="1" applyFill="1" applyBorder="1" applyAlignment="1">
      <alignment horizontal="center" vertical="center" wrapText="1"/>
    </xf>
    <xf numFmtId="44" fontId="7" fillId="6" borderId="2" xfId="15" applyNumberFormat="1" applyFont="1" applyFill="1" applyBorder="1" applyAlignment="1">
      <alignment horizontal="center" vertical="center" wrapText="1"/>
    </xf>
    <xf numFmtId="0" fontId="7" fillId="0" borderId="0" xfId="15" applyFont="1" applyBorder="1" applyAlignment="1">
      <alignment horizontal="center" vertical="center" wrapText="1"/>
    </xf>
    <xf numFmtId="1" fontId="7" fillId="0" borderId="0" xfId="15" applyNumberFormat="1" applyFont="1" applyBorder="1" applyAlignment="1">
      <alignment horizontal="center" vertical="center" wrapText="1"/>
    </xf>
    <xf numFmtId="44" fontId="7" fillId="0" borderId="0" xfId="15" applyNumberFormat="1" applyFont="1" applyBorder="1" applyAlignment="1">
      <alignment horizontal="center" vertical="center" wrapText="1"/>
    </xf>
    <xf numFmtId="2" fontId="7" fillId="6" borderId="2" xfId="15" applyNumberFormat="1" applyFont="1" applyFill="1" applyBorder="1" applyAlignment="1">
      <alignment horizontal="center" vertical="center" wrapText="1"/>
    </xf>
    <xf numFmtId="0" fontId="7" fillId="0" borderId="49" xfId="15" applyFont="1" applyBorder="1" applyAlignment="1">
      <alignment horizontal="center" vertical="center" wrapText="1"/>
    </xf>
    <xf numFmtId="0" fontId="45" fillId="34" borderId="2" xfId="26" applyFont="1" applyFill="1" applyBorder="1" applyAlignment="1">
      <alignment horizontal="left" vertical="center" wrapText="1"/>
    </xf>
    <xf numFmtId="0" fontId="45" fillId="34" borderId="2" xfId="26" applyFont="1" applyFill="1" applyBorder="1" applyAlignment="1">
      <alignment horizontal="center" vertical="center" wrapText="1"/>
    </xf>
    <xf numFmtId="2" fontId="45" fillId="34" borderId="2" xfId="26" applyNumberFormat="1" applyFont="1" applyFill="1" applyBorder="1" applyAlignment="1">
      <alignment horizontal="center" vertical="center" wrapText="1"/>
    </xf>
    <xf numFmtId="44" fontId="45" fillId="34" borderId="2" xfId="26" applyNumberFormat="1" applyFont="1" applyFill="1" applyBorder="1" applyAlignment="1">
      <alignment horizontal="center" vertical="center" wrapText="1"/>
    </xf>
    <xf numFmtId="0" fontId="45" fillId="33" borderId="44" xfId="26" applyFont="1" applyFill="1" applyBorder="1" applyAlignment="1">
      <alignment horizontal="left" vertical="center" wrapText="1"/>
    </xf>
    <xf numFmtId="0" fontId="45" fillId="33" borderId="2" xfId="26" applyFont="1" applyFill="1" applyBorder="1" applyAlignment="1">
      <alignment horizontal="center" vertical="center" wrapText="1"/>
    </xf>
    <xf numFmtId="2" fontId="45" fillId="33" borderId="2" xfId="26" applyNumberFormat="1" applyFont="1" applyFill="1" applyBorder="1" applyAlignment="1">
      <alignment horizontal="center" vertical="center" wrapText="1"/>
    </xf>
    <xf numFmtId="44" fontId="45" fillId="33" borderId="2" xfId="1" applyNumberFormat="1" applyFont="1" applyFill="1" applyBorder="1" applyAlignment="1">
      <alignment horizontal="center" vertical="center" wrapText="1"/>
    </xf>
    <xf numFmtId="44" fontId="7" fillId="0" borderId="35" xfId="1" applyNumberFormat="1" applyFont="1" applyBorder="1" applyAlignment="1" applyProtection="1">
      <alignment horizontal="center" vertical="center"/>
      <protection locked="0"/>
    </xf>
    <xf numFmtId="44" fontId="7" fillId="0" borderId="8" xfId="1" applyNumberFormat="1" applyFont="1" applyBorder="1" applyAlignment="1" applyProtection="1">
      <alignment horizontal="center" vertical="center"/>
      <protection locked="0"/>
    </xf>
    <xf numFmtId="44" fontId="7" fillId="0" borderId="8" xfId="1" applyNumberFormat="1" applyFont="1" applyFill="1" applyBorder="1" applyAlignment="1" applyProtection="1">
      <alignment horizontal="center" vertical="center"/>
      <protection locked="0"/>
    </xf>
    <xf numFmtId="44" fontId="7" fillId="0" borderId="49" xfId="1" applyNumberFormat="1" applyFont="1" applyBorder="1" applyAlignment="1" applyProtection="1">
      <alignment horizontal="center" vertical="center"/>
      <protection locked="0"/>
    </xf>
    <xf numFmtId="44" fontId="7" fillId="4" borderId="8" xfId="1" applyNumberFormat="1" applyFont="1" applyFill="1" applyBorder="1" applyAlignment="1" applyProtection="1">
      <alignment horizontal="center" vertical="center"/>
      <protection locked="0"/>
    </xf>
    <xf numFmtId="44" fontId="7" fillId="0" borderId="8" xfId="0" applyNumberFormat="1" applyFont="1" applyBorder="1" applyAlignment="1" applyProtection="1">
      <alignment horizontal="center" vertical="center"/>
      <protection locked="0"/>
    </xf>
    <xf numFmtId="44" fontId="7" fillId="4" borderId="8" xfId="1" applyNumberFormat="1" applyFont="1" applyFill="1" applyBorder="1" applyAlignment="1" applyProtection="1">
      <alignment horizontal="right" vertical="center"/>
      <protection locked="0"/>
    </xf>
    <xf numFmtId="44" fontId="7" fillId="4" borderId="49" xfId="1" applyNumberFormat="1" applyFont="1" applyFill="1" applyBorder="1" applyAlignment="1" applyProtection="1">
      <alignment horizontal="center" vertical="center"/>
      <protection locked="0"/>
    </xf>
    <xf numFmtId="44" fontId="7" fillId="4" borderId="8" xfId="19" applyNumberFormat="1" applyFont="1" applyFill="1" applyBorder="1" applyAlignment="1" applyProtection="1">
      <alignment horizontal="center" vertical="center"/>
      <protection locked="0"/>
    </xf>
    <xf numFmtId="44" fontId="7" fillId="0" borderId="8" xfId="36" applyNumberFormat="1" applyFont="1" applyBorder="1" applyAlignment="1" applyProtection="1">
      <alignment horizontal="center" vertical="center"/>
      <protection locked="0"/>
    </xf>
    <xf numFmtId="44" fontId="7" fillId="0" borderId="8" xfId="218" applyNumberFormat="1" applyFont="1" applyBorder="1" applyAlignment="1" applyProtection="1">
      <alignment horizontal="center" vertical="center"/>
      <protection locked="0"/>
    </xf>
    <xf numFmtId="44" fontId="8" fillId="4" borderId="8" xfId="1" applyNumberFormat="1" applyFont="1" applyFill="1" applyBorder="1" applyAlignment="1" applyProtection="1">
      <alignment horizontal="center" vertical="center"/>
      <protection locked="0"/>
    </xf>
    <xf numFmtId="44" fontId="8" fillId="0" borderId="8" xfId="1" applyNumberFormat="1" applyFont="1" applyBorder="1" applyAlignment="1" applyProtection="1">
      <alignment horizontal="center" vertical="center"/>
      <protection locked="0"/>
    </xf>
    <xf numFmtId="44" fontId="8" fillId="0" borderId="49" xfId="1" applyNumberFormat="1" applyFont="1" applyBorder="1" applyAlignment="1" applyProtection="1">
      <alignment horizontal="center" vertical="center"/>
      <protection locked="0"/>
    </xf>
    <xf numFmtId="44" fontId="8" fillId="0" borderId="8" xfId="1" applyNumberFormat="1" applyFont="1" applyFill="1" applyBorder="1" applyAlignment="1" applyProtection="1">
      <alignment horizontal="center" vertical="center"/>
      <protection locked="0"/>
    </xf>
    <xf numFmtId="44" fontId="8" fillId="0" borderId="8" xfId="0" applyNumberFormat="1" applyFont="1" applyBorder="1" applyAlignment="1" applyProtection="1">
      <alignment horizontal="center" vertical="center"/>
      <protection locked="0"/>
    </xf>
    <xf numFmtId="44" fontId="8" fillId="4" borderId="49" xfId="1" applyNumberFormat="1" applyFont="1" applyFill="1" applyBorder="1" applyAlignment="1" applyProtection="1">
      <alignment horizontal="center" vertical="center"/>
      <protection locked="0"/>
    </xf>
    <xf numFmtId="44" fontId="8" fillId="4" borderId="8" xfId="19" applyNumberFormat="1" applyFont="1" applyFill="1" applyBorder="1" applyAlignment="1" applyProtection="1">
      <alignment horizontal="center" vertical="center"/>
      <protection locked="0"/>
    </xf>
    <xf numFmtId="44" fontId="8" fillId="0" borderId="8" xfId="36" applyNumberFormat="1" applyFont="1" applyBorder="1" applyAlignment="1" applyProtection="1">
      <alignment horizontal="center" vertical="center"/>
      <protection locked="0"/>
    </xf>
    <xf numFmtId="44" fontId="8" fillId="0" borderId="8" xfId="218" applyNumberFormat="1" applyFont="1" applyBorder="1" applyAlignment="1" applyProtection="1">
      <alignment horizontal="center" vertical="center"/>
      <protection locked="0"/>
    </xf>
    <xf numFmtId="172" fontId="7" fillId="0" borderId="8" xfId="1" applyNumberFormat="1" applyFont="1" applyFill="1" applyBorder="1" applyAlignment="1" applyProtection="1">
      <alignment horizontal="center" vertical="center" wrapText="1"/>
      <protection locked="0"/>
    </xf>
    <xf numFmtId="44" fontId="7" fillId="0" borderId="49" xfId="26" applyNumberFormat="1" applyFont="1" applyBorder="1" applyAlignment="1" applyProtection="1">
      <alignment horizontal="center" vertical="center" wrapText="1"/>
      <protection locked="0"/>
    </xf>
    <xf numFmtId="44" fontId="7" fillId="0" borderId="8" xfId="26" applyNumberFormat="1" applyFont="1" applyBorder="1" applyAlignment="1" applyProtection="1">
      <alignment horizontal="center" vertical="center" wrapText="1"/>
      <protection locked="0"/>
    </xf>
    <xf numFmtId="44" fontId="7" fillId="0" borderId="8" xfId="1" applyNumberFormat="1" applyFont="1" applyBorder="1" applyAlignment="1" applyProtection="1">
      <alignment horizontal="center" vertical="center" wrapText="1"/>
      <protection locked="0"/>
    </xf>
    <xf numFmtId="44" fontId="7" fillId="0" borderId="8" xfId="0" applyNumberFormat="1" applyFont="1" applyBorder="1" applyAlignment="1" applyProtection="1">
      <alignment horizontal="center" vertical="center" wrapText="1"/>
      <protection locked="0"/>
    </xf>
    <xf numFmtId="44" fontId="7" fillId="0" borderId="67" xfId="1" applyNumberFormat="1" applyFont="1" applyBorder="1" applyAlignment="1" applyProtection="1">
      <alignment horizontal="center" vertical="center" wrapText="1"/>
      <protection locked="0"/>
    </xf>
    <xf numFmtId="44" fontId="7" fillId="0" borderId="8" xfId="36" applyNumberFormat="1" applyFont="1" applyBorder="1" applyAlignment="1" applyProtection="1">
      <alignment horizontal="center" vertical="center" wrapText="1"/>
      <protection locked="0"/>
    </xf>
    <xf numFmtId="172" fontId="43" fillId="0" borderId="8" xfId="36" applyNumberFormat="1" applyFont="1" applyBorder="1" applyAlignment="1" applyProtection="1">
      <alignment horizontal="center" vertical="center" wrapText="1"/>
      <protection locked="0"/>
    </xf>
    <xf numFmtId="44" fontId="7" fillId="4" borderId="8" xfId="1" applyNumberFormat="1" applyFont="1" applyFill="1" applyBorder="1" applyAlignment="1" applyProtection="1">
      <alignment horizontal="center" vertical="center" wrapText="1"/>
      <protection locked="0"/>
    </xf>
    <xf numFmtId="44" fontId="7" fillId="0" borderId="18" xfId="15" applyNumberFormat="1" applyFont="1" applyBorder="1" applyAlignment="1" applyProtection="1">
      <alignment horizontal="center" vertical="center" wrapText="1"/>
      <protection locked="0"/>
    </xf>
    <xf numFmtId="44" fontId="7" fillId="0" borderId="8" xfId="15" applyNumberFormat="1" applyFont="1" applyBorder="1" applyAlignment="1" applyProtection="1">
      <alignment horizontal="center" vertical="center" wrapText="1"/>
      <protection locked="0"/>
    </xf>
    <xf numFmtId="44" fontId="7" fillId="0" borderId="49" xfId="15" applyNumberFormat="1" applyFont="1" applyBorder="1" applyAlignment="1" applyProtection="1">
      <alignment horizontal="center" vertical="center" wrapText="1"/>
      <protection locked="0"/>
    </xf>
    <xf numFmtId="172" fontId="7" fillId="0" borderId="8" xfId="1" applyNumberFormat="1" applyFont="1" applyFill="1" applyBorder="1" applyAlignment="1" applyProtection="1">
      <alignment horizontal="center" vertical="center"/>
      <protection locked="0"/>
    </xf>
    <xf numFmtId="44" fontId="7" fillId="0" borderId="49" xfId="26" applyNumberFormat="1" applyFont="1" applyBorder="1" applyAlignment="1" applyProtection="1">
      <alignment horizontal="center" vertical="center"/>
      <protection locked="0"/>
    </xf>
    <xf numFmtId="44" fontId="7" fillId="0" borderId="8" xfId="26" applyNumberFormat="1" applyFont="1" applyBorder="1" applyAlignment="1" applyProtection="1">
      <alignment horizontal="center" vertical="center"/>
      <protection locked="0"/>
    </xf>
    <xf numFmtId="44" fontId="7" fillId="0" borderId="67" xfId="1" applyNumberFormat="1" applyFont="1" applyBorder="1" applyAlignment="1" applyProtection="1">
      <alignment horizontal="center" vertical="center"/>
      <protection locked="0"/>
    </xf>
    <xf numFmtId="172" fontId="43" fillId="0" borderId="8" xfId="36" applyNumberFormat="1" applyFont="1" applyBorder="1" applyAlignment="1" applyProtection="1">
      <alignment horizontal="center" vertical="center"/>
      <protection locked="0"/>
    </xf>
    <xf numFmtId="44" fontId="7" fillId="0" borderId="18" xfId="15" applyNumberFormat="1" applyFont="1" applyBorder="1" applyAlignment="1" applyProtection="1">
      <alignment horizontal="center" vertical="center"/>
      <protection locked="0"/>
    </xf>
    <xf numFmtId="44" fontId="7" fillId="0" borderId="8" xfId="15" applyNumberFormat="1" applyFont="1" applyBorder="1" applyAlignment="1" applyProtection="1">
      <alignment horizontal="center" vertical="center"/>
      <protection locked="0"/>
    </xf>
    <xf numFmtId="44" fontId="7" fillId="0" borderId="49" xfId="15" applyNumberFormat="1" applyFont="1" applyBorder="1" applyAlignment="1" applyProtection="1">
      <alignment horizontal="center" vertical="center"/>
      <protection locked="0"/>
    </xf>
    <xf numFmtId="0" fontId="43" fillId="0" borderId="4" xfId="6" applyFont="1" applyBorder="1" applyAlignment="1">
      <alignment horizontal="left" vertical="center" wrapText="1"/>
    </xf>
    <xf numFmtId="0" fontId="43" fillId="0" borderId="5" xfId="6" applyFont="1" applyBorder="1" applyAlignment="1">
      <alignment horizontal="left" vertical="center" wrapText="1"/>
    </xf>
    <xf numFmtId="0" fontId="43" fillId="0" borderId="6" xfId="6" applyFont="1" applyBorder="1" applyAlignment="1">
      <alignment horizontal="left" vertical="center" wrapText="1"/>
    </xf>
    <xf numFmtId="0" fontId="9" fillId="0" borderId="0" xfId="0" applyFont="1" applyAlignment="1">
      <alignment horizontal="left" wrapText="1"/>
    </xf>
    <xf numFmtId="0" fontId="12" fillId="0" borderId="0" xfId="0" applyFont="1" applyAlignment="1">
      <alignment horizontal="center"/>
    </xf>
    <xf numFmtId="0" fontId="0" fillId="0" borderId="0" xfId="0" applyAlignment="1">
      <alignment horizontal="center"/>
    </xf>
    <xf numFmtId="0" fontId="43" fillId="0" borderId="4" xfId="9" applyFont="1" applyBorder="1" applyAlignment="1">
      <alignment horizontal="left" vertical="center" wrapText="1"/>
    </xf>
    <xf numFmtId="0" fontId="43" fillId="0" borderId="5" xfId="9" applyFont="1" applyBorder="1" applyAlignment="1">
      <alignment horizontal="left" vertical="center" wrapText="1"/>
    </xf>
    <xf numFmtId="0" fontId="43" fillId="0" borderId="6" xfId="9" applyFont="1" applyBorder="1" applyAlignment="1">
      <alignment horizontal="left" vertical="center" wrapText="1"/>
    </xf>
    <xf numFmtId="0" fontId="45" fillId="6" borderId="1" xfId="15" applyFont="1" applyFill="1" applyBorder="1" applyAlignment="1">
      <alignment vertical="center" wrapText="1"/>
    </xf>
    <xf numFmtId="0" fontId="45" fillId="6" borderId="2" xfId="15" applyFont="1" applyFill="1" applyBorder="1" applyAlignment="1">
      <alignment vertical="center" wrapText="1"/>
    </xf>
    <xf numFmtId="0" fontId="45" fillId="6" borderId="7" xfId="15" applyFont="1" applyFill="1" applyBorder="1" applyAlignment="1">
      <alignment vertical="center" wrapText="1"/>
    </xf>
    <xf numFmtId="0" fontId="47" fillId="6" borderId="2" xfId="277" applyFont="1" applyFill="1" applyBorder="1" applyAlignment="1">
      <alignment vertical="center"/>
    </xf>
    <xf numFmtId="0" fontId="47" fillId="6" borderId="7" xfId="277" applyFont="1" applyFill="1" applyBorder="1" applyAlignment="1">
      <alignment vertical="center"/>
    </xf>
  </cellXfs>
  <cellStyles count="430">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6 2" xfId="295" xr:uid="{6D7328D3-1721-4453-ADF8-FC8DB75501FE}"/>
    <cellStyle name="Navadno 10 6 3" xfId="256" xr:uid="{B654DD9E-D162-4237-9821-ED98D840F595}"/>
    <cellStyle name="Navadno 10 6 4" xfId="334" xr:uid="{46EFFF18-0B00-436A-AC7B-70731B545420}"/>
    <cellStyle name="Navadno 10 6 5" xfId="400" xr:uid="{92ACA638-7022-46E2-87B6-229ACB66037A}"/>
    <cellStyle name="Navadno 10 7" xfId="220" xr:uid="{00000000-0005-0000-0000-000028000000}"/>
    <cellStyle name="Navadno 10 7 2" xfId="299" xr:uid="{0559320E-52C0-4286-ADE9-50AFB42F2B72}"/>
    <cellStyle name="Navadno 10 7 3" xfId="260" xr:uid="{A5DEBD34-425F-454E-A2CE-EE8DAE9A27CD}"/>
    <cellStyle name="Navadno 10 7 4" xfId="338" xr:uid="{27356752-8255-425C-9173-F06618CE78FD}"/>
    <cellStyle name="Navadno 10 7 5" xfId="405" xr:uid="{E22F9659-F2E2-4D3F-820F-E5562D43BAE8}"/>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1 4 4 2" xfId="280" xr:uid="{EE69F6B9-8E97-4AED-9AA6-EC3C19D919E0}"/>
    <cellStyle name="Navadno 11 4 4 3" xfId="241" xr:uid="{2936A4BD-BD86-456C-AD0C-DBAEE290CD77}"/>
    <cellStyle name="Navadno 11 4 4 4" xfId="319" xr:uid="{F9B49838-C3D2-4D9E-9C46-A3D05FD3C789}"/>
    <cellStyle name="Navadno 11 4 5" xfId="316" xr:uid="{BF726551-F430-4778-BF00-B4A63FBB027A}"/>
    <cellStyle name="Navadno 11 5" xfId="360" xr:uid="{A07D7F83-650C-469F-A750-D80C93FE536A}"/>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2 3" xfId="355" xr:uid="{65163000-76CA-47AC-88BA-93893B3B3FA7}"/>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3 7" xfId="429" xr:uid="{96764A29-12ED-4F73-A8DE-AA2DDC093BDB}"/>
    <cellStyle name="Navadno 14" xfId="95" xr:uid="{00000000-0005-0000-0000-00003A000000}"/>
    <cellStyle name="Navadno 14 10" xfId="113" xr:uid="{00000000-0005-0000-0000-00003B000000}"/>
    <cellStyle name="Navadno 14 10 2" xfId="281" xr:uid="{00B4E3A1-8230-4867-9D53-58A2E4C019E3}"/>
    <cellStyle name="Navadno 14 10 3" xfId="242" xr:uid="{A7D5588C-E391-4571-9598-E45628541E8E}"/>
    <cellStyle name="Navadno 14 10 4" xfId="320" xr:uid="{076020B0-8F72-43B7-8957-CE4617E81BC7}"/>
    <cellStyle name="Navadno 14 10 5" xfId="376" xr:uid="{BE9D5A6E-EFBA-48DE-8B4E-1FC7E2E4FB38}"/>
    <cellStyle name="Navadno 14 11" xfId="219" xr:uid="{00000000-0005-0000-0000-00003C000000}"/>
    <cellStyle name="Navadno 14 11 2" xfId="298" xr:uid="{749FF8A8-88E9-4277-AF29-8AF189BC1FC2}"/>
    <cellStyle name="Navadno 14 11 3" xfId="259" xr:uid="{DC42935C-C276-42BB-8299-84E32AA223A1}"/>
    <cellStyle name="Navadno 14 11 4" xfId="337" xr:uid="{0CA77ABF-B080-41EA-8D50-3FD46C152131}"/>
    <cellStyle name="Navadno 14 11 5" xfId="404" xr:uid="{26766C62-8534-425F-AD0C-903299893DB3}"/>
    <cellStyle name="Navadno 14 12" xfId="278" xr:uid="{B6E048DE-4F93-4391-A6AD-03EC96CE35FA}"/>
    <cellStyle name="Navadno 14 13" xfId="239" xr:uid="{29BA6289-0F40-46E4-90AD-166D8045BAF0}"/>
    <cellStyle name="Navadno 14 14" xfId="317" xr:uid="{310C5FF8-8F4F-45CF-A09E-F34A84E16E7C}"/>
    <cellStyle name="Navadno 14 15" xfId="372" xr:uid="{973AF0A0-FC18-4175-99B4-D7F1603B4180}"/>
    <cellStyle name="Navadno 14 2" xfId="114" xr:uid="{00000000-0005-0000-0000-00003D000000}"/>
    <cellStyle name="Navadno 14 2 2" xfId="115" xr:uid="{00000000-0005-0000-0000-00003E000000}"/>
    <cellStyle name="Navadno 14 2 2 2" xfId="116" xr:uid="{00000000-0005-0000-0000-00003F000000}"/>
    <cellStyle name="Navadno 14 2 2 2 2" xfId="231" xr:uid="{00000000-0005-0000-0000-000040000000}"/>
    <cellStyle name="Navadno 14 2 2 2 2 2" xfId="310" xr:uid="{BC947140-2C5D-4A73-BA8B-9DFF7E4AB8B2}"/>
    <cellStyle name="Navadno 14 2 2 2 2 3" xfId="271" xr:uid="{C845E5B3-D747-451F-A0A3-DC23A2828DAC}"/>
    <cellStyle name="Navadno 14 2 2 2 2 4" xfId="349" xr:uid="{481A5B2F-2495-4151-9CE2-C75A308B6486}"/>
    <cellStyle name="Navadno 14 2 2 2 2 5" xfId="415" xr:uid="{4096063F-8F31-4440-B221-E5E4264FB953}"/>
    <cellStyle name="Navadno 14 2 2 2 3" xfId="284" xr:uid="{CC5A2B46-FDA9-4743-A26C-39F8D068FFDC}"/>
    <cellStyle name="Navadno 14 2 2 2 4" xfId="245" xr:uid="{81E0A33F-89BF-488D-8EA6-C55DAC546111}"/>
    <cellStyle name="Navadno 14 2 2 2 5" xfId="323" xr:uid="{1501A24F-92A0-47DD-B41F-7F4A13C5BDA9}"/>
    <cellStyle name="Navadno 14 2 2 2 6" xfId="379" xr:uid="{C0B2F545-E176-43EF-963B-FA87105F3366}"/>
    <cellStyle name="Navadno 14 2 2 3" xfId="232" xr:uid="{00000000-0005-0000-0000-000041000000}"/>
    <cellStyle name="Navadno 14 2 2 3 2" xfId="311" xr:uid="{DC04565F-DFC7-47CB-AD13-61557722CFDB}"/>
    <cellStyle name="Navadno 14 2 2 3 3" xfId="272" xr:uid="{E4696553-C104-4F1C-9772-10092DBECAE6}"/>
    <cellStyle name="Navadno 14 2 2 3 4" xfId="350" xr:uid="{7F6DC550-6906-44A6-B3BD-78FA666EC779}"/>
    <cellStyle name="Navadno 14 2 2 3 5" xfId="416" xr:uid="{0A5675A9-9BCD-4E08-AF69-16A9BA00B3EA}"/>
    <cellStyle name="Navadno 14 2 2 4" xfId="283" xr:uid="{8B47804C-E828-425A-A830-721D7282FDCF}"/>
    <cellStyle name="Navadno 14 2 2 5" xfId="244" xr:uid="{0BDE91CE-6A9B-4E95-BC39-87E9BD7F4BB7}"/>
    <cellStyle name="Navadno 14 2 2 6" xfId="322" xr:uid="{4F16A4A8-54A8-414F-B5F4-456451B3FA26}"/>
    <cellStyle name="Navadno 14 2 2 7" xfId="378" xr:uid="{7FC394D0-94D2-4ACA-BB7A-3878CDFA2EFD}"/>
    <cellStyle name="Navadno 14 2 3" xfId="117" xr:uid="{00000000-0005-0000-0000-000042000000}"/>
    <cellStyle name="Navadno 14 2 3 2" xfId="227" xr:uid="{00000000-0005-0000-0000-000043000000}"/>
    <cellStyle name="Navadno 14 2 3 2 2" xfId="306" xr:uid="{D25C4E47-3AA0-41CE-BC9C-146AF86E26B8}"/>
    <cellStyle name="Navadno 14 2 3 2 3" xfId="267" xr:uid="{349C841C-4D06-42B5-8FB1-AD3F7D69F2DF}"/>
    <cellStyle name="Navadno 14 2 3 2 4" xfId="345" xr:uid="{19938E39-7C76-4E6A-8FF3-AF477FDBEC8F}"/>
    <cellStyle name="Navadno 14 2 3 2 5" xfId="411" xr:uid="{9970E201-C7A1-498B-A2AB-1569DF725C86}"/>
    <cellStyle name="Navadno 14 2 3 3" xfId="285" xr:uid="{668D7643-42CC-4D22-9ABB-FF9F5A083A17}"/>
    <cellStyle name="Navadno 14 2 3 4" xfId="246" xr:uid="{A130F842-9885-4B1D-9032-C2E71FC7743B}"/>
    <cellStyle name="Navadno 14 2 3 5" xfId="324" xr:uid="{823226A9-48E7-4BD0-AA55-8AEA603073C8}"/>
    <cellStyle name="Navadno 14 2 3 6" xfId="380" xr:uid="{2AD21592-1D8A-4F3E-BBB9-F0B28D7C4B22}"/>
    <cellStyle name="Navadno 14 2 4" xfId="118" xr:uid="{00000000-0005-0000-0000-000044000000}"/>
    <cellStyle name="Navadno 14 2 4 2" xfId="229" xr:uid="{00000000-0005-0000-0000-000045000000}"/>
    <cellStyle name="Navadno 14 2 4 2 2" xfId="308" xr:uid="{96F687F1-AF23-4038-9BB9-63110CB3EBED}"/>
    <cellStyle name="Navadno 14 2 4 2 3" xfId="269" xr:uid="{45F1AB31-3D40-4F5D-B752-DE58CF0E059F}"/>
    <cellStyle name="Navadno 14 2 4 2 4" xfId="347" xr:uid="{D99252BF-9CBC-4D5C-AF88-721F43FA5A65}"/>
    <cellStyle name="Navadno 14 2 4 2 5" xfId="413" xr:uid="{0D847F6B-F7FD-47D9-BD05-7DDC6D3721F9}"/>
    <cellStyle name="Navadno 14 2 4 3" xfId="286" xr:uid="{D08F5473-30D6-41D0-9AF5-B6ABBA01BDEB}"/>
    <cellStyle name="Navadno 14 2 4 4" xfId="247" xr:uid="{A5133C95-6163-45A3-8029-F8A504D532B8}"/>
    <cellStyle name="Navadno 14 2 4 5" xfId="325" xr:uid="{CF9416B9-6483-464D-A18A-88F7BC7AF330}"/>
    <cellStyle name="Navadno 14 2 4 6" xfId="381" xr:uid="{7A2F8BD6-822F-467A-A271-2C9D27112F1D}"/>
    <cellStyle name="Navadno 14 2 5" xfId="233" xr:uid="{00000000-0005-0000-0000-000046000000}"/>
    <cellStyle name="Navadno 14 2 5 2" xfId="312" xr:uid="{624CF008-02AF-48B5-8C57-E97C840B3881}"/>
    <cellStyle name="Navadno 14 2 5 3" xfId="273" xr:uid="{4B572572-3156-4B5C-BF24-2764C5F5A647}"/>
    <cellStyle name="Navadno 14 2 5 4" xfId="351" xr:uid="{A9877E80-DD69-4BB1-A24A-6FB0F2AB9232}"/>
    <cellStyle name="Navadno 14 2 5 5" xfId="417" xr:uid="{40F3C389-A6FF-4777-9CD1-BF0CA63A4B93}"/>
    <cellStyle name="Navadno 14 2 6" xfId="282" xr:uid="{444E9347-F5D0-45DF-85AF-5E953B87B241}"/>
    <cellStyle name="Navadno 14 2 7" xfId="243" xr:uid="{618D5F24-8424-4384-A4A0-339F00052AD9}"/>
    <cellStyle name="Navadno 14 2 8" xfId="321" xr:uid="{327F9F77-5D5B-418D-BC5B-525D71C9FBEA}"/>
    <cellStyle name="Navadno 14 2 9" xfId="377" xr:uid="{C14D4580-D256-4756-BEBE-6C6D49848AFA}"/>
    <cellStyle name="Navadno 14 3" xfId="119" xr:uid="{00000000-0005-0000-0000-000047000000}"/>
    <cellStyle name="Navadno 14 3 2" xfId="120" xr:uid="{00000000-0005-0000-0000-000048000000}"/>
    <cellStyle name="Navadno 14 3 2 2" xfId="230" xr:uid="{00000000-0005-0000-0000-000049000000}"/>
    <cellStyle name="Navadno 14 3 2 2 2" xfId="309" xr:uid="{3CA83E99-D0A0-4B74-862E-8B4F19C983DC}"/>
    <cellStyle name="Navadno 14 3 2 2 3" xfId="270" xr:uid="{72A54947-A03E-471F-B60E-4316B6682F5C}"/>
    <cellStyle name="Navadno 14 3 2 2 4" xfId="348" xr:uid="{3ED1F431-56D8-4FA0-8BB4-32A752B4CF81}"/>
    <cellStyle name="Navadno 14 3 2 2 5" xfId="414" xr:uid="{4407F8D4-CA72-4EA0-83AF-0894F18C645D}"/>
    <cellStyle name="Navadno 14 3 2 3" xfId="288" xr:uid="{D3411A2C-1788-49F4-ADD7-3ECDF0384C62}"/>
    <cellStyle name="Navadno 14 3 2 4" xfId="249" xr:uid="{FAF43847-2D64-4F0D-8BEC-C24650FE036E}"/>
    <cellStyle name="Navadno 14 3 2 5" xfId="327" xr:uid="{C0090C61-A457-4A4E-BC5E-3A2AC90654A9}"/>
    <cellStyle name="Navadno 14 3 2 6" xfId="383" xr:uid="{BEA0165F-E0E0-4052-A0EF-1C99D1AB1FE0}"/>
    <cellStyle name="Navadno 14 3 3" xfId="225" xr:uid="{00000000-0005-0000-0000-00004A000000}"/>
    <cellStyle name="Navadno 14 3 3 2" xfId="304" xr:uid="{229E766E-F718-41E1-B53F-DE1F2CE4A2C1}"/>
    <cellStyle name="Navadno 14 3 3 3" xfId="265" xr:uid="{938EF903-DF21-4548-A2A0-846F9EC5AE66}"/>
    <cellStyle name="Navadno 14 3 3 4" xfId="343" xr:uid="{25D3AECD-AD6C-48A4-90AF-861D342215E1}"/>
    <cellStyle name="Navadno 14 3 3 5" xfId="409" xr:uid="{9C83DE7B-7D46-40B8-84F1-25F1932BA2A8}"/>
    <cellStyle name="Navadno 14 3 4" xfId="287" xr:uid="{E9BE1AD6-D933-4758-9EA8-BBEB72BC2FB3}"/>
    <cellStyle name="Navadno 14 3 5" xfId="248" xr:uid="{A18FDC8C-B2EC-49E8-8846-F2FEB42DAF1A}"/>
    <cellStyle name="Navadno 14 3 6" xfId="326" xr:uid="{6881FC00-7736-481C-B779-7D4BFFE07177}"/>
    <cellStyle name="Navadno 14 3 7" xfId="382" xr:uid="{6D3E5F61-5DDD-4148-86E4-007556FF2946}"/>
    <cellStyle name="Navadno 14 4" xfId="121" xr:uid="{00000000-0005-0000-0000-00004B000000}"/>
    <cellStyle name="Navadno 14 4 2" xfId="226" xr:uid="{00000000-0005-0000-0000-00004C000000}"/>
    <cellStyle name="Navadno 14 4 2 2" xfId="305" xr:uid="{1AAFEA45-A985-45B4-801B-F731256E5751}"/>
    <cellStyle name="Navadno 14 4 2 3" xfId="266" xr:uid="{CF82A41F-E093-4347-9717-6E4ECF4207AD}"/>
    <cellStyle name="Navadno 14 4 2 4" xfId="344" xr:uid="{8218ECD8-73F0-43EC-BB65-811D64453FA9}"/>
    <cellStyle name="Navadno 14 4 2 5" xfId="410" xr:uid="{A2FAE106-2776-4D93-8240-BBA1AB7F5DB4}"/>
    <cellStyle name="Navadno 14 4 3" xfId="289" xr:uid="{228CF7C3-275D-486A-9ED7-55A259AFC031}"/>
    <cellStyle name="Navadno 14 4 4" xfId="250" xr:uid="{3A56D7B6-050B-4041-A239-1842317069F2}"/>
    <cellStyle name="Navadno 14 4 5" xfId="328" xr:uid="{1C9E3DD2-67A4-4178-8013-E7C1AA17509C}"/>
    <cellStyle name="Navadno 14 4 6" xfId="384" xr:uid="{8C6FF172-F48F-4F79-B86E-D960FD4A476C}"/>
    <cellStyle name="Navadno 14 5" xfId="122" xr:uid="{00000000-0005-0000-0000-00004D000000}"/>
    <cellStyle name="Navadno 14 5 2" xfId="224" xr:uid="{00000000-0005-0000-0000-00004E000000}"/>
    <cellStyle name="Navadno 14 5 2 2" xfId="303" xr:uid="{FA7A1C3D-E1DF-498B-B140-04A41A52A72E}"/>
    <cellStyle name="Navadno 14 5 2 3" xfId="264" xr:uid="{FE47B940-4955-4B02-B64C-A5647CE455BE}"/>
    <cellStyle name="Navadno 14 5 2 4" xfId="342" xr:uid="{61C75C44-3BE0-4A29-8AB0-8DFE6EF90014}"/>
    <cellStyle name="Navadno 14 5 2 5" xfId="408" xr:uid="{249A5CB6-E5CC-4E1C-A579-C344A128DC1B}"/>
    <cellStyle name="Navadno 14 5 3" xfId="290" xr:uid="{6EBBDFAB-2D1A-4356-9EFD-8759EE0D394C}"/>
    <cellStyle name="Navadno 14 5 4" xfId="251" xr:uid="{4C72B915-AF3A-417E-8482-3F909226B750}"/>
    <cellStyle name="Navadno 14 5 5" xfId="329" xr:uid="{8AD16F3B-6EBF-4119-AD09-EA1EDA3F0749}"/>
    <cellStyle name="Navadno 14 5 6" xfId="385" xr:uid="{A773D1CB-2D1F-4D3F-8275-C7C07853D515}"/>
    <cellStyle name="Navadno 14 6" xfId="123" xr:uid="{00000000-0005-0000-0000-00004F000000}"/>
    <cellStyle name="Navadno 14 6 2" xfId="228" xr:uid="{00000000-0005-0000-0000-000050000000}"/>
    <cellStyle name="Navadno 14 6 2 2" xfId="307" xr:uid="{D8D90E62-314C-4A50-BD4D-B63C6BF1586B}"/>
    <cellStyle name="Navadno 14 6 2 3" xfId="268" xr:uid="{D2C2F542-53F7-4E58-8CF8-C405C75DFF7D}"/>
    <cellStyle name="Navadno 14 6 2 4" xfId="346" xr:uid="{8DD44FD2-4F3D-44EB-AFEF-5ED94985A571}"/>
    <cellStyle name="Navadno 14 6 2 5" xfId="412" xr:uid="{763B04DE-E3B1-4548-B3F0-240085885F2B}"/>
    <cellStyle name="Navadno 14 6 3" xfId="291" xr:uid="{C89A1395-76C6-4DD4-AB9B-2DD9C442C588}"/>
    <cellStyle name="Navadno 14 6 4" xfId="252" xr:uid="{F12B44D1-4647-4B8A-A14A-C86CD605F22E}"/>
    <cellStyle name="Navadno 14 6 5" xfId="330" xr:uid="{275FD381-70D8-4472-991A-114011BB05C4}"/>
    <cellStyle name="Navadno 14 6 6" xfId="386" xr:uid="{05EF72FC-636C-4A0A-8304-B480AFD6B4CB}"/>
    <cellStyle name="Navadno 14 7" xfId="205" xr:uid="{00000000-0005-0000-0000-000051000000}"/>
    <cellStyle name="Navadno 14 7 2" xfId="234" xr:uid="{00000000-0005-0000-0000-000052000000}"/>
    <cellStyle name="Navadno 14 7 2 2" xfId="313" xr:uid="{388131CC-C021-4328-B14D-7147F267A388}"/>
    <cellStyle name="Navadno 14 7 2 3" xfId="274" xr:uid="{A480FDD7-5A8C-4E14-BF73-25EC0B62F2D5}"/>
    <cellStyle name="Navadno 14 7 2 4" xfId="352" xr:uid="{FE82D929-9785-40C9-822E-5D74ED6B98EE}"/>
    <cellStyle name="Navadno 14 7 2 5" xfId="418" xr:uid="{C176DF38-14CA-40B6-8B84-8D447D3A5A1E}"/>
    <cellStyle name="Navadno 14 7 3" xfId="292" xr:uid="{6DBC41C5-6C1A-45F1-83E2-1D3029AF0941}"/>
    <cellStyle name="Navadno 14 7 4" xfId="253" xr:uid="{EBBF69F5-486A-48D2-A84B-666A771DFB9D}"/>
    <cellStyle name="Navadno 14 7 5" xfId="331" xr:uid="{A36030A7-33B3-41FC-84DD-44CF71A596EF}"/>
    <cellStyle name="Navadno 14 7 6" xfId="397" xr:uid="{051931E6-E8FD-417F-A886-D1382AB23E10}"/>
    <cellStyle name="Navadno 14 8" xfId="207" xr:uid="{00000000-0005-0000-0000-000053000000}"/>
    <cellStyle name="Navadno 14 8 2" xfId="235" xr:uid="{00000000-0005-0000-0000-000054000000}"/>
    <cellStyle name="Navadno 14 8 2 2" xfId="314" xr:uid="{67401CFD-4849-4CC4-A1C0-42C86BCE5435}"/>
    <cellStyle name="Navadno 14 8 2 3" xfId="275" xr:uid="{DEF47F56-5E91-4705-B86F-6EE593D7BF38}"/>
    <cellStyle name="Navadno 14 8 2 4" xfId="353" xr:uid="{4C2FF654-D2AB-405F-AB9C-8BB33606E7F0}"/>
    <cellStyle name="Navadno 14 8 2 5" xfId="419" xr:uid="{7D010C39-DFE1-4705-973A-A1B8AD345E1F}"/>
    <cellStyle name="Navadno 14 8 3" xfId="293" xr:uid="{79DDF469-EDEE-45CC-9925-C43B04A36444}"/>
    <cellStyle name="Navadno 14 8 4" xfId="254" xr:uid="{80224D49-81FD-4D81-81BB-AD1DA788E999}"/>
    <cellStyle name="Navadno 14 8 5" xfId="332" xr:uid="{1127AA7E-F15F-4166-B3A7-5945C4142BE8}"/>
    <cellStyle name="Navadno 14 8 6" xfId="398" xr:uid="{62A43482-5EE7-4DC4-B93D-9709571D65CB}"/>
    <cellStyle name="Navadno 14 9" xfId="208" xr:uid="{00000000-0005-0000-0000-000055000000}"/>
    <cellStyle name="Navadno 14 9 2" xfId="236" xr:uid="{00000000-0005-0000-0000-000056000000}"/>
    <cellStyle name="Navadno 14 9 2 2" xfId="315" xr:uid="{C0A2D68C-F347-49BA-8C42-F00ABE545BD5}"/>
    <cellStyle name="Navadno 14 9 2 3" xfId="276" xr:uid="{A1836C08-83C1-4BCF-8939-271543F8DB22}"/>
    <cellStyle name="Navadno 14 9 2 4" xfId="354" xr:uid="{1310A887-CF8C-4CE7-8D9E-5AA427226E0D}"/>
    <cellStyle name="Navadno 14 9 2 5" xfId="420" xr:uid="{7A318B2C-E144-4E9B-9EFA-D5F5B10A518F}"/>
    <cellStyle name="Navadno 14 9 3" xfId="294" xr:uid="{74CD7FB0-B93D-47D2-AE82-9099408F7780}"/>
    <cellStyle name="Navadno 14 9 4" xfId="255" xr:uid="{9C5D2C85-17E8-47FE-B527-9CEF87420075}"/>
    <cellStyle name="Navadno 14 9 5" xfId="333" xr:uid="{0E46C630-4553-403B-AEFF-C85F6E91AD41}"/>
    <cellStyle name="Navadno 14 9 6" xfId="399" xr:uid="{7DD2012F-FE09-42DF-83F7-6B00E9D7BB81}"/>
    <cellStyle name="Navadno 15" xfId="214" xr:uid="{00000000-0005-0000-0000-000057000000}"/>
    <cellStyle name="Navadno 15 2" xfId="221" xr:uid="{00000000-0005-0000-0000-000058000000}"/>
    <cellStyle name="Navadno 15 2 2" xfId="300" xr:uid="{9D4CF19C-4354-4F85-B0D6-DF8F0A5258BC}"/>
    <cellStyle name="Navadno 15 2 3" xfId="261" xr:uid="{33C83B04-4B7C-4CD9-A7A0-B9F0F397AB95}"/>
    <cellStyle name="Navadno 15 2 4" xfId="339" xr:uid="{6A7BBE6C-0746-4EB7-9D33-58E0FDD4ACE1}"/>
    <cellStyle name="Navadno 15 3" xfId="375" xr:uid="{74130724-8751-47E9-A241-495EDD1B3E7B}"/>
    <cellStyle name="Navadno 16" xfId="213" xr:uid="{00000000-0005-0000-0000-000059000000}"/>
    <cellStyle name="Navadno 16 2" xfId="212" xr:uid="{00000000-0005-0000-0000-00005A000000}"/>
    <cellStyle name="Navadno 16 3" xfId="425" xr:uid="{C2948AE4-2421-4021-8397-03C6B0189D34}"/>
    <cellStyle name="Navadno 17" xfId="238" xr:uid="{21262750-9F74-4534-96D7-C5047D6AB19B}"/>
    <cellStyle name="Navadno 17 2" xfId="277" xr:uid="{202F4236-E845-4CE6-8EE7-10758FE8A42B}"/>
    <cellStyle name="Navadno 17 3" xfId="421" xr:uid="{C736C630-DBD1-4D40-BA89-A00B109711AE}"/>
    <cellStyle name="Navadno 17 4" xfId="428" xr:uid="{B68EAFD9-6CB7-48A2-BEEE-B0B288B4DB7F}"/>
    <cellStyle name="Navadno 18" xfId="424" xr:uid="{564B7E60-FC8E-4AA9-A3C8-C0BB3E73D07D}"/>
    <cellStyle name="Navadno 19" xfId="363" xr:uid="{3010D6AB-42F0-4D29-83AF-951230AE3EF7}"/>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20" xfId="426" xr:uid="{A06F7A97-B710-4671-81CF-83AF1734C320}"/>
    <cellStyle name="Navadno 21" xfId="393" xr:uid="{2FF8251E-6736-4E23-B627-983F57BA6605}"/>
    <cellStyle name="Navadno 22" xfId="369" xr:uid="{BD718D78-F199-4199-9980-47BB129A6B9A}"/>
    <cellStyle name="Navadno 23" xfId="361" xr:uid="{1461C4CE-398E-43FC-B57D-D9491EDA57AB}"/>
    <cellStyle name="Navadno 24" xfId="364" xr:uid="{D4C2C8C6-3BF4-4158-9A48-B15F5543C178}"/>
    <cellStyle name="Navadno 25" xfId="396" xr:uid="{EFA16137-A2EE-422D-8F7D-0274F12D4BE1}"/>
    <cellStyle name="Navadno 26" xfId="388" xr:uid="{D1CF6BF1-EAA2-48DC-999C-511023C4AD6D}"/>
    <cellStyle name="Navadno 27" xfId="387" xr:uid="{1983E0D2-BD2C-4797-8CBF-067069CD6FFC}"/>
    <cellStyle name="Navadno 28" xfId="371" xr:uid="{977EEF28-0C51-4DCC-902D-AC78EB6D25BF}"/>
    <cellStyle name="Navadno 29" xfId="423" xr:uid="{C6C2B0EE-5D3C-4E55-B26C-9D6319AD356B}"/>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3 8" xfId="237" xr:uid="{0A18B9C5-865C-4437-BC2E-D9CBC144E905}"/>
    <cellStyle name="Navadno 30" xfId="357" xr:uid="{2BDA7B96-C9D2-45C5-BF1D-B1986415E105}"/>
    <cellStyle name="Navadno 31" xfId="390" xr:uid="{F75F56CD-8C4B-45D1-9928-C1FD480695CA}"/>
    <cellStyle name="Navadno 32" xfId="365" xr:uid="{4D45E219-B0D5-4ACB-A381-E1A1F2EE41BC}"/>
    <cellStyle name="Navadno 33" xfId="362" xr:uid="{C2024CEC-D626-4153-84B9-0875CAFDEBA6}"/>
    <cellStyle name="Navadno 34" xfId="367" xr:uid="{97209F4F-ECED-47CC-9DF4-C210E9BA16FA}"/>
    <cellStyle name="Navadno 35" xfId="368" xr:uid="{95AE3FC1-F113-4960-AB4D-32EBC64D2886}"/>
    <cellStyle name="Navadno 36" xfId="394" xr:uid="{C6E2A6F9-86EC-439B-9E5A-2068916BBC70}"/>
    <cellStyle name="Navadno 37" xfId="374" xr:uid="{2050B374-984B-4454-B6B7-D81F2B2742E3}"/>
    <cellStyle name="Navadno 38" xfId="391" xr:uid="{EBFFF740-BD0D-4D12-99F9-04E25E4C6BC0}"/>
    <cellStyle name="Navadno 39" xfId="395" xr:uid="{63B763BC-ECE4-444A-AEAF-929974BAE088}"/>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2 5" xfId="422" xr:uid="{1A2E5625-8A0B-432B-BFDC-A13D3CDDC2E7}"/>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4 6" xfId="392" xr:uid="{D50B638C-CECF-45FB-821D-5DCAC0A50990}"/>
    <cellStyle name="Navadno 40" xfId="389" xr:uid="{D0EE0472-640E-42F8-B12A-B4C3AAD50099}"/>
    <cellStyle name="Navadno 41" xfId="403" xr:uid="{36594450-E607-4F70-9AD4-83A2CABCA64D}"/>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5 6" xfId="359" xr:uid="{86C275A7-DEAF-4DEB-8E32-91B219E5185B}"/>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6 7" xfId="401" xr:uid="{D3B9BC45-375C-4F95-A3D1-6251AF818BB7}"/>
    <cellStyle name="Navadno 7" xfId="14" xr:uid="{00000000-0005-0000-0000-000095000000}"/>
    <cellStyle name="Navadno 7 2" xfId="142" xr:uid="{00000000-0005-0000-0000-000096000000}"/>
    <cellStyle name="Navadno 7 3" xfId="187" xr:uid="{00000000-0005-0000-0000-000097000000}"/>
    <cellStyle name="Navadno 7 4" xfId="358" xr:uid="{E55EBF89-70E3-45C2-8E57-7F22F9524DA1}"/>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avadno 9 4" xfId="427" xr:uid="{35CCA272-64C2-4986-8AF1-9E6810ACCC49}"/>
    <cellStyle name="Nevtralno 2" xfId="62" xr:uid="{00000000-0005-0000-0000-00009E000000}"/>
    <cellStyle name="Normal_1.3.2" xfId="24" xr:uid="{00000000-0005-0000-0000-00009F000000}"/>
    <cellStyle name="Normale_E050544(Matrice descrizione v1)" xfId="356" xr:uid="{3570DB63-C253-453C-8C93-535E75E5EEEA}"/>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moc" xfId="366" xr:uid="{8CB490DB-5D7E-4B24-B1F6-E66B956AD186}"/>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0 2" xfId="297" xr:uid="{7261D2B9-2A4E-4BC2-9C7A-69F299AB05CE}"/>
    <cellStyle name="Valuta 10 3" xfId="258" xr:uid="{06A1216A-132F-42DB-B9FE-11B4440EC92C}"/>
    <cellStyle name="Valuta 10 4" xfId="336" xr:uid="{8C97D085-1AEF-44CF-A41C-61C93A2EAD41}"/>
    <cellStyle name="Valuta 11" xfId="217" xr:uid="{00000000-0005-0000-0000-0000B5000000}"/>
    <cellStyle name="Valuta 11 2" xfId="296" xr:uid="{DAE83602-595A-4241-A706-72F31D79C153}"/>
    <cellStyle name="Valuta 11 3" xfId="257" xr:uid="{98DD0D30-8B80-4CF8-8769-CF1D24501D9E}"/>
    <cellStyle name="Valuta 11 4" xfId="335" xr:uid="{A859968E-CB14-4D63-BD7F-2A87E938FFDB}"/>
    <cellStyle name="Valuta 11 5" xfId="402" xr:uid="{ED9F79B8-8BCC-46AE-840F-9527951B0BD7}"/>
    <cellStyle name="Valuta 12" xfId="223" xr:uid="{00000000-0005-0000-0000-0000B6000000}"/>
    <cellStyle name="Valuta 12 2" xfId="302" xr:uid="{D50BBB9D-ECA0-43A2-A8EF-9115D8800DC3}"/>
    <cellStyle name="Valuta 12 3" xfId="263" xr:uid="{2764C362-88B1-401A-95B5-23173C3C799C}"/>
    <cellStyle name="Valuta 12 4" xfId="341" xr:uid="{6BCF499E-A684-4FA0-8061-9A09285C8E0D}"/>
    <cellStyle name="Valuta 12 5" xfId="407" xr:uid="{31A48860-C712-40E1-B656-F4584BA3AFEA}"/>
    <cellStyle name="Valuta 2" xfId="17" xr:uid="{00000000-0005-0000-0000-0000B7000000}"/>
    <cellStyle name="Valuta 2 10" xfId="190" xr:uid="{00000000-0005-0000-0000-0000B8000000}"/>
    <cellStyle name="Valuta 2 11" xfId="370" xr:uid="{9B99E2A7-39AA-4829-92CD-2E913E0BCE7D}"/>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5 2" xfId="279" xr:uid="{8D0DA9A9-A53D-4D18-8E9B-9B4A30E2346C}"/>
    <cellStyle name="Valuta 3 5 3" xfId="240" xr:uid="{4BB1DAA0-BC40-46EB-870F-2190BB9AB5CC}"/>
    <cellStyle name="Valuta 3 5 4" xfId="318" xr:uid="{2AF56831-7894-4A97-A4F1-DDB8E91B33EE}"/>
    <cellStyle name="Valuta 3 5 5" xfId="373" xr:uid="{E2D3EEF7-1F5C-4489-9642-F99EF81387BC}"/>
    <cellStyle name="Valuta 3 6" xfId="222" xr:uid="{00000000-0005-0000-0000-0000CC000000}"/>
    <cellStyle name="Valuta 3 6 2" xfId="301" xr:uid="{981E5877-936A-47D8-AACA-C2F26D4E989D}"/>
    <cellStyle name="Valuta 3 6 3" xfId="262" xr:uid="{6A71FCC4-47AA-4BA6-AEA4-9B03CFEBBC6D}"/>
    <cellStyle name="Valuta 3 6 4" xfId="340" xr:uid="{B9CDEE18-2C05-44B9-A521-31A934D009FF}"/>
    <cellStyle name="Valuta 3 6 5" xfId="406" xr:uid="{32B9F14D-B2AA-4C6E-A789-9CD706ECF489}"/>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DE3CE-806C-4C40-BC5F-F56B9CEC0561}">
  <dimension ref="A1:F73"/>
  <sheetViews>
    <sheetView tabSelected="1" view="pageBreakPreview" topLeftCell="A44" zoomScaleNormal="100" zoomScaleSheetLayoutView="100" workbookViewId="0">
      <selection activeCell="F61" sqref="F61"/>
    </sheetView>
  </sheetViews>
  <sheetFormatPr defaultColWidth="9.140625" defaultRowHeight="12.75"/>
  <cols>
    <col min="1" max="1" width="4.42578125" style="1" customWidth="1"/>
    <col min="2" max="2" width="40.7109375" style="18" customWidth="1"/>
    <col min="3" max="3" width="5.5703125" style="48" customWidth="1"/>
    <col min="4" max="4" width="7.7109375" style="2" customWidth="1"/>
    <col min="5" max="5" width="13.85546875" style="18" customWidth="1"/>
    <col min="6" max="6" width="15.7109375" style="18" customWidth="1"/>
    <col min="7" max="7" width="4.28515625" style="18" customWidth="1"/>
    <col min="8" max="8" width="37.7109375" style="18" customWidth="1"/>
    <col min="9" max="9" width="19.7109375" style="18" customWidth="1"/>
    <col min="10" max="10" width="7.7109375" style="18" customWidth="1"/>
    <col min="11" max="11" width="15" style="18" customWidth="1"/>
    <col min="12" max="12" width="18.5703125" style="18" customWidth="1"/>
    <col min="13" max="16384" width="9.140625" style="18"/>
  </cols>
  <sheetData>
    <row r="1" spans="1:6" ht="42" customHeight="1">
      <c r="B1" s="713" t="s">
        <v>164</v>
      </c>
      <c r="C1" s="713"/>
      <c r="D1" s="713"/>
      <c r="E1" s="713"/>
      <c r="F1" s="713"/>
    </row>
    <row r="2" spans="1:6" ht="16.5">
      <c r="B2" s="714"/>
      <c r="C2" s="715"/>
      <c r="D2" s="715"/>
      <c r="E2" s="715"/>
      <c r="F2" s="715"/>
    </row>
    <row r="3" spans="1:6" ht="19.899999999999999" customHeight="1" thickBot="1">
      <c r="A3" s="36"/>
      <c r="B3" s="37" t="s">
        <v>13</v>
      </c>
      <c r="C3" s="38"/>
      <c r="D3" s="39"/>
      <c r="E3" s="40"/>
      <c r="F3" s="40"/>
    </row>
    <row r="4" spans="1:6" ht="19.899999999999999" customHeight="1" thickTop="1" thickBot="1">
      <c r="A4" s="41" t="s">
        <v>139</v>
      </c>
      <c r="B4" s="42" t="s">
        <v>157</v>
      </c>
      <c r="C4" s="43"/>
      <c r="D4" s="44"/>
      <c r="E4" s="45"/>
      <c r="F4" s="31"/>
    </row>
    <row r="5" spans="1:6" ht="19.899999999999999" customHeight="1">
      <c r="A5" s="49"/>
      <c r="B5" s="50" t="s">
        <v>30</v>
      </c>
      <c r="C5" s="51"/>
      <c r="D5" s="52"/>
      <c r="E5" s="53"/>
      <c r="F5" s="54">
        <f>'kanal-33-01'!F15</f>
        <v>0</v>
      </c>
    </row>
    <row r="6" spans="1:6" ht="19.899999999999999" customHeight="1">
      <c r="A6" s="55"/>
      <c r="B6" s="56" t="s">
        <v>31</v>
      </c>
      <c r="C6" s="57"/>
      <c r="D6" s="58"/>
      <c r="E6" s="59"/>
      <c r="F6" s="60">
        <f>'kanal-33-01'!F45</f>
        <v>0</v>
      </c>
    </row>
    <row r="7" spans="1:6" ht="19.899999999999999" customHeight="1">
      <c r="A7" s="55"/>
      <c r="B7" s="56" t="s">
        <v>32</v>
      </c>
      <c r="C7" s="57"/>
      <c r="D7" s="58"/>
      <c r="E7" s="59"/>
      <c r="F7" s="60">
        <f>'kanal-33-01'!F61</f>
        <v>0</v>
      </c>
    </row>
    <row r="8" spans="1:6" ht="19.899999999999999" customHeight="1" thickBot="1">
      <c r="A8" s="61"/>
      <c r="B8" s="62" t="s">
        <v>33</v>
      </c>
      <c r="C8" s="63"/>
      <c r="D8" s="64"/>
      <c r="E8" s="65"/>
      <c r="F8" s="66">
        <f>'kanal-33-01'!F76</f>
        <v>0</v>
      </c>
    </row>
    <row r="9" spans="1:6" ht="19.899999999999999" customHeight="1" thickBot="1">
      <c r="A9" s="67"/>
      <c r="B9" s="42" t="s">
        <v>158</v>
      </c>
      <c r="C9" s="68"/>
      <c r="D9" s="69"/>
      <c r="E9" s="42"/>
      <c r="F9" s="31">
        <f>SUM(F5:F8)</f>
        <v>0</v>
      </c>
    </row>
    <row r="10" spans="1:6" ht="19.899999999999999" customHeight="1" thickBot="1">
      <c r="A10" s="70"/>
      <c r="B10" s="71"/>
      <c r="C10" s="72"/>
      <c r="D10" s="73"/>
      <c r="E10" s="19"/>
      <c r="F10" s="74"/>
    </row>
    <row r="11" spans="1:6" ht="19.899999999999999" customHeight="1" thickBot="1">
      <c r="A11" s="41" t="s">
        <v>129</v>
      </c>
      <c r="B11" s="42" t="s">
        <v>159</v>
      </c>
      <c r="C11" s="68"/>
      <c r="D11" s="75"/>
      <c r="E11" s="76"/>
      <c r="F11" s="77"/>
    </row>
    <row r="12" spans="1:6" ht="19.899999999999999" customHeight="1">
      <c r="A12" s="78"/>
      <c r="B12" s="50" t="s">
        <v>30</v>
      </c>
      <c r="C12" s="51"/>
      <c r="D12" s="52"/>
      <c r="E12" s="53"/>
      <c r="F12" s="54">
        <f>'kanal-33-02'!F12</f>
        <v>0</v>
      </c>
    </row>
    <row r="13" spans="1:6" ht="19.899999999999999" customHeight="1">
      <c r="A13" s="78"/>
      <c r="B13" s="56" t="s">
        <v>31</v>
      </c>
      <c r="C13" s="57"/>
      <c r="D13" s="58"/>
      <c r="E13" s="59"/>
      <c r="F13" s="60">
        <f>'kanal-33-02'!F42</f>
        <v>0</v>
      </c>
    </row>
    <row r="14" spans="1:6" ht="19.899999999999999" customHeight="1">
      <c r="A14" s="78"/>
      <c r="B14" s="50" t="s">
        <v>32</v>
      </c>
      <c r="C14" s="51"/>
      <c r="D14" s="52"/>
      <c r="E14" s="53"/>
      <c r="F14" s="60">
        <f>'kanal-33-02'!F59</f>
        <v>0</v>
      </c>
    </row>
    <row r="15" spans="1:6" ht="19.899999999999999" customHeight="1" thickBot="1">
      <c r="A15" s="55"/>
      <c r="B15" s="79" t="s">
        <v>33</v>
      </c>
      <c r="C15" s="80"/>
      <c r="D15" s="81"/>
      <c r="E15" s="82"/>
      <c r="F15" s="83">
        <f>'kanal-33-02'!F73</f>
        <v>0</v>
      </c>
    </row>
    <row r="16" spans="1:6" ht="19.899999999999999" customHeight="1" thickBot="1">
      <c r="A16" s="67"/>
      <c r="B16" s="42" t="s">
        <v>160</v>
      </c>
      <c r="C16" s="68"/>
      <c r="D16" s="69"/>
      <c r="E16" s="42"/>
      <c r="F16" s="31">
        <f>SUM(F12:F15)</f>
        <v>0</v>
      </c>
    </row>
    <row r="17" spans="1:6" ht="19.899999999999999" customHeight="1" thickBot="1">
      <c r="A17" s="70"/>
      <c r="B17" s="71"/>
      <c r="C17" s="72"/>
      <c r="D17" s="73"/>
      <c r="E17" s="19"/>
      <c r="F17" s="74"/>
    </row>
    <row r="18" spans="1:6" ht="19.899999999999999" customHeight="1" thickBot="1">
      <c r="A18" s="41" t="s">
        <v>140</v>
      </c>
      <c r="B18" s="42" t="s">
        <v>161</v>
      </c>
      <c r="C18" s="84"/>
      <c r="D18" s="75"/>
      <c r="E18" s="76"/>
      <c r="F18" s="77"/>
    </row>
    <row r="19" spans="1:6" ht="19.899999999999999" customHeight="1">
      <c r="A19" s="85"/>
      <c r="B19" s="50" t="s">
        <v>30</v>
      </c>
      <c r="C19" s="51"/>
      <c r="D19" s="52"/>
      <c r="E19" s="53"/>
      <c r="F19" s="54">
        <f>'kanal-33-03'!F11</f>
        <v>0</v>
      </c>
    </row>
    <row r="20" spans="1:6" ht="19.899999999999999" customHeight="1">
      <c r="A20" s="86"/>
      <c r="B20" s="56" t="s">
        <v>31</v>
      </c>
      <c r="C20" s="57"/>
      <c r="D20" s="58"/>
      <c r="E20" s="59"/>
      <c r="F20" s="60">
        <f>'kanal-33-03'!F32</f>
        <v>0</v>
      </c>
    </row>
    <row r="21" spans="1:6" ht="19.899999999999999" customHeight="1">
      <c r="A21" s="86"/>
      <c r="B21" s="56" t="s">
        <v>32</v>
      </c>
      <c r="C21" s="57"/>
      <c r="D21" s="58"/>
      <c r="E21" s="59"/>
      <c r="F21" s="60">
        <f>'kanal-33-03'!F43</f>
        <v>0</v>
      </c>
    </row>
    <row r="22" spans="1:6" ht="19.899999999999999" customHeight="1" thickBot="1">
      <c r="A22" s="55"/>
      <c r="B22" s="62" t="s">
        <v>33</v>
      </c>
      <c r="C22" s="63"/>
      <c r="D22" s="64"/>
      <c r="E22" s="65"/>
      <c r="F22" s="66">
        <f>'kanal-33-03'!F56</f>
        <v>0</v>
      </c>
    </row>
    <row r="23" spans="1:6" ht="19.899999999999999" customHeight="1" thickBot="1">
      <c r="A23" s="67"/>
      <c r="B23" s="42" t="s">
        <v>162</v>
      </c>
      <c r="C23" s="68"/>
      <c r="D23" s="69"/>
      <c r="E23" s="42"/>
      <c r="F23" s="31">
        <f>SUM(F19:F22)</f>
        <v>0</v>
      </c>
    </row>
    <row r="24" spans="1:6" ht="19.899999999999999" customHeight="1" thickBot="1">
      <c r="A24" s="70"/>
      <c r="B24" s="82"/>
      <c r="C24" s="80"/>
      <c r="D24" s="81"/>
      <c r="E24" s="82"/>
      <c r="F24" s="87"/>
    </row>
    <row r="25" spans="1:6" ht="19.899999999999999" customHeight="1" thickBot="1">
      <c r="A25" s="41" t="s">
        <v>141</v>
      </c>
      <c r="B25" s="42" t="s">
        <v>403</v>
      </c>
      <c r="C25" s="68"/>
      <c r="D25" s="69"/>
      <c r="E25" s="42"/>
      <c r="F25" s="31"/>
    </row>
    <row r="26" spans="1:6" ht="19.899999999999999" customHeight="1">
      <c r="A26" s="88"/>
      <c r="B26" s="56" t="s">
        <v>30</v>
      </c>
      <c r="C26" s="57"/>
      <c r="D26" s="58"/>
      <c r="E26" s="59"/>
      <c r="F26" s="60">
        <f>'Črpališče Č ZA-01'!F7</f>
        <v>0</v>
      </c>
    </row>
    <row r="27" spans="1:6" ht="19.899999999999999" customHeight="1">
      <c r="A27" s="88"/>
      <c r="B27" s="56" t="s">
        <v>31</v>
      </c>
      <c r="C27" s="57"/>
      <c r="D27" s="58"/>
      <c r="E27" s="59"/>
      <c r="F27" s="60">
        <f>'Črpališče Č ZA-01'!F11</f>
        <v>0</v>
      </c>
    </row>
    <row r="28" spans="1:6" ht="19.899999999999999" customHeight="1">
      <c r="A28" s="88"/>
      <c r="B28" s="56" t="s">
        <v>142</v>
      </c>
      <c r="C28" s="57"/>
      <c r="D28" s="58"/>
      <c r="E28" s="59"/>
      <c r="F28" s="60">
        <f>'Črpališče Č ZA-01'!F17</f>
        <v>0</v>
      </c>
    </row>
    <row r="29" spans="1:6" ht="19.899999999999999" customHeight="1">
      <c r="A29" s="88"/>
      <c r="B29" s="56" t="s">
        <v>143</v>
      </c>
      <c r="C29" s="57"/>
      <c r="D29" s="58"/>
      <c r="E29" s="59"/>
      <c r="F29" s="60">
        <f>'Črpališče Č ZA-01'!F39</f>
        <v>0</v>
      </c>
    </row>
    <row r="30" spans="1:6" ht="19.899999999999999" customHeight="1">
      <c r="A30" s="88"/>
      <c r="B30" s="56" t="s">
        <v>144</v>
      </c>
      <c r="C30" s="57"/>
      <c r="D30" s="58"/>
      <c r="E30" s="59"/>
      <c r="F30" s="60">
        <f>'Črpališče Č ZA-01'!F47</f>
        <v>0</v>
      </c>
    </row>
    <row r="31" spans="1:6" ht="19.899999999999999" customHeight="1">
      <c r="A31" s="88"/>
      <c r="B31" s="56" t="s">
        <v>145</v>
      </c>
      <c r="C31" s="57"/>
      <c r="D31" s="58"/>
      <c r="E31" s="59"/>
      <c r="F31" s="60">
        <f>SUM(E32:E40)</f>
        <v>0</v>
      </c>
    </row>
    <row r="32" spans="1:6" ht="19.899999999999999" customHeight="1">
      <c r="A32" s="88"/>
      <c r="B32" s="89" t="s">
        <v>146</v>
      </c>
      <c r="C32" s="90"/>
      <c r="D32" s="90"/>
      <c r="E32" s="91">
        <f>'Črpališče Č ZA-01'!F52</f>
        <v>0</v>
      </c>
      <c r="F32" s="60"/>
    </row>
    <row r="33" spans="1:6" ht="19.899999999999999" customHeight="1">
      <c r="A33" s="88"/>
      <c r="B33" s="92" t="s">
        <v>147</v>
      </c>
      <c r="C33" s="93"/>
      <c r="D33" s="93"/>
      <c r="E33" s="94">
        <f>'Črpališče Č ZA-01'!F60</f>
        <v>0</v>
      </c>
      <c r="F33" s="60"/>
    </row>
    <row r="34" spans="1:6" ht="19.899999999999999" customHeight="1">
      <c r="A34" s="88"/>
      <c r="B34" s="92" t="s">
        <v>148</v>
      </c>
      <c r="C34" s="93"/>
      <c r="D34" s="93"/>
      <c r="E34" s="94">
        <f>'Črpališče Č ZA-01'!F69</f>
        <v>0</v>
      </c>
      <c r="F34" s="60"/>
    </row>
    <row r="35" spans="1:6" ht="19.899999999999999" customHeight="1">
      <c r="A35" s="88"/>
      <c r="B35" s="92" t="s">
        <v>149</v>
      </c>
      <c r="C35" s="92"/>
      <c r="D35" s="92"/>
      <c r="E35" s="94">
        <f>'Črpališče Č ZA-01'!F79</f>
        <v>0</v>
      </c>
      <c r="F35" s="60"/>
    </row>
    <row r="36" spans="1:6" ht="19.899999999999999" customHeight="1">
      <c r="A36" s="88"/>
      <c r="B36" s="92" t="s">
        <v>150</v>
      </c>
      <c r="C36" s="92"/>
      <c r="D36" s="92"/>
      <c r="E36" s="94">
        <f>'Črpališče Č ZA-01'!F115</f>
        <v>0</v>
      </c>
      <c r="F36" s="60"/>
    </row>
    <row r="37" spans="1:6" ht="19.899999999999999" customHeight="1">
      <c r="A37" s="88"/>
      <c r="B37" s="92" t="s">
        <v>151</v>
      </c>
      <c r="C37" s="92"/>
      <c r="D37" s="92"/>
      <c r="E37" s="94">
        <f>'Črpališče Č ZA-01'!F122</f>
        <v>0</v>
      </c>
      <c r="F37" s="60"/>
    </row>
    <row r="38" spans="1:6" ht="19.899999999999999" customHeight="1">
      <c r="A38" s="88"/>
      <c r="B38" s="92" t="s">
        <v>152</v>
      </c>
      <c r="C38" s="92"/>
      <c r="D38" s="92"/>
      <c r="E38" s="94">
        <f>'Črpališče Č ZA-01'!F149</f>
        <v>0</v>
      </c>
      <c r="F38" s="60"/>
    </row>
    <row r="39" spans="1:6" ht="19.899999999999999" customHeight="1">
      <c r="A39" s="88"/>
      <c r="B39" s="92" t="s">
        <v>153</v>
      </c>
      <c r="C39" s="92"/>
      <c r="D39" s="92"/>
      <c r="E39" s="94">
        <f>'Črpališče Č ZA-01'!F162</f>
        <v>0</v>
      </c>
      <c r="F39" s="60"/>
    </row>
    <row r="40" spans="1:6" ht="19.899999999999999" customHeight="1" thickBot="1">
      <c r="A40" s="88"/>
      <c r="B40" s="95" t="s">
        <v>154</v>
      </c>
      <c r="C40" s="96"/>
      <c r="D40" s="96"/>
      <c r="E40" s="97">
        <f>'Črpališče Č ZA-01'!F170</f>
        <v>0</v>
      </c>
      <c r="F40" s="98"/>
    </row>
    <row r="41" spans="1:6" ht="19.899999999999999" customHeight="1" thickBot="1">
      <c r="A41" s="41"/>
      <c r="B41" s="42" t="s">
        <v>155</v>
      </c>
      <c r="C41" s="68"/>
      <c r="D41" s="69"/>
      <c r="E41" s="42"/>
      <c r="F41" s="31">
        <f>SUM(F26:F31)</f>
        <v>0</v>
      </c>
    </row>
    <row r="42" spans="1:6" s="381" customFormat="1" ht="19.899999999999999" customHeight="1" thickBot="1">
      <c r="A42" s="378"/>
      <c r="B42" s="377"/>
      <c r="C42" s="378"/>
      <c r="D42" s="379"/>
      <c r="E42" s="377"/>
      <c r="F42" s="376"/>
    </row>
    <row r="43" spans="1:6" s="381" customFormat="1" ht="19.899999999999999" customHeight="1" thickBot="1">
      <c r="A43" s="382" t="s">
        <v>412</v>
      </c>
      <c r="B43" s="383" t="s">
        <v>400</v>
      </c>
      <c r="C43" s="68"/>
      <c r="D43" s="69"/>
      <c r="E43" s="383"/>
      <c r="F43" s="31"/>
    </row>
    <row r="44" spans="1:6" s="381" customFormat="1" ht="19.899999999999999" customHeight="1">
      <c r="A44" s="88"/>
      <c r="B44" s="56" t="s">
        <v>30</v>
      </c>
      <c r="C44" s="57"/>
      <c r="D44" s="58"/>
      <c r="E44" s="59"/>
      <c r="F44" s="60">
        <f>'Črpališče Č ZA-02'!F7</f>
        <v>0</v>
      </c>
    </row>
    <row r="45" spans="1:6" s="381" customFormat="1" ht="19.899999999999999" customHeight="1">
      <c r="A45" s="88"/>
      <c r="B45" s="56" t="s">
        <v>31</v>
      </c>
      <c r="C45" s="57"/>
      <c r="D45" s="58"/>
      <c r="E45" s="59"/>
      <c r="F45" s="60">
        <f>'Črpališče Č ZA-02'!F11</f>
        <v>0</v>
      </c>
    </row>
    <row r="46" spans="1:6" s="381" customFormat="1" ht="19.899999999999999" customHeight="1">
      <c r="A46" s="88"/>
      <c r="B46" s="56" t="s">
        <v>142</v>
      </c>
      <c r="C46" s="57"/>
      <c r="D46" s="58"/>
      <c r="E46" s="59"/>
      <c r="F46" s="60">
        <f>'Črpališče Č ZA-02'!F17</f>
        <v>0</v>
      </c>
    </row>
    <row r="47" spans="1:6" s="381" customFormat="1" ht="19.899999999999999" customHeight="1">
      <c r="A47" s="88"/>
      <c r="B47" s="56" t="s">
        <v>143</v>
      </c>
      <c r="C47" s="57"/>
      <c r="D47" s="58"/>
      <c r="E47" s="59"/>
      <c r="F47" s="60">
        <f>'Črpališče Č ZA-02'!F39</f>
        <v>0</v>
      </c>
    </row>
    <row r="48" spans="1:6" s="381" customFormat="1" ht="19.899999999999999" customHeight="1">
      <c r="A48" s="88"/>
      <c r="B48" s="56" t="s">
        <v>144</v>
      </c>
      <c r="C48" s="57"/>
      <c r="D48" s="58"/>
      <c r="E48" s="59"/>
      <c r="F48" s="60">
        <f>'Črpališče Č ZA-02'!F47</f>
        <v>0</v>
      </c>
    </row>
    <row r="49" spans="1:6" s="381" customFormat="1" ht="19.899999999999999" customHeight="1">
      <c r="A49" s="88"/>
      <c r="B49" s="56" t="s">
        <v>145</v>
      </c>
      <c r="C49" s="57"/>
      <c r="D49" s="58"/>
      <c r="E49" s="59"/>
      <c r="F49" s="60">
        <f>SUM(E50:E58)</f>
        <v>0</v>
      </c>
    </row>
    <row r="50" spans="1:6" s="381" customFormat="1" ht="19.899999999999999" customHeight="1">
      <c r="A50" s="88"/>
      <c r="B50" s="89" t="s">
        <v>146</v>
      </c>
      <c r="C50" s="90"/>
      <c r="D50" s="90"/>
      <c r="E50" s="91">
        <f>'Črpališče Č ZA-02'!F52</f>
        <v>0</v>
      </c>
      <c r="F50" s="60"/>
    </row>
    <row r="51" spans="1:6" s="381" customFormat="1" ht="19.899999999999999" customHeight="1">
      <c r="A51" s="88"/>
      <c r="B51" s="92" t="s">
        <v>147</v>
      </c>
      <c r="C51" s="93"/>
      <c r="D51" s="93"/>
      <c r="E51" s="94">
        <f>'Črpališče Č ZA-02'!F60</f>
        <v>0</v>
      </c>
      <c r="F51" s="60"/>
    </row>
    <row r="52" spans="1:6" s="381" customFormat="1" ht="19.899999999999999" customHeight="1">
      <c r="A52" s="88"/>
      <c r="B52" s="92" t="s">
        <v>148</v>
      </c>
      <c r="C52" s="93"/>
      <c r="D52" s="93"/>
      <c r="E52" s="94">
        <f>'Črpališče Č ZA-02'!F69</f>
        <v>0</v>
      </c>
      <c r="F52" s="60"/>
    </row>
    <row r="53" spans="1:6" s="381" customFormat="1" ht="19.899999999999999" customHeight="1">
      <c r="A53" s="88"/>
      <c r="B53" s="92" t="s">
        <v>149</v>
      </c>
      <c r="C53" s="92"/>
      <c r="D53" s="92"/>
      <c r="E53" s="94">
        <f>'Črpališče Č ZA-02'!F79</f>
        <v>0</v>
      </c>
      <c r="F53" s="60"/>
    </row>
    <row r="54" spans="1:6" s="381" customFormat="1" ht="19.899999999999999" customHeight="1">
      <c r="A54" s="88"/>
      <c r="B54" s="92" t="s">
        <v>150</v>
      </c>
      <c r="C54" s="92"/>
      <c r="D54" s="92"/>
      <c r="E54" s="94">
        <f>'Črpališče Č ZA-02'!F115</f>
        <v>0</v>
      </c>
      <c r="F54" s="60"/>
    </row>
    <row r="55" spans="1:6" s="381" customFormat="1" ht="19.899999999999999" customHeight="1">
      <c r="A55" s="88"/>
      <c r="B55" s="92" t="s">
        <v>151</v>
      </c>
      <c r="C55" s="92"/>
      <c r="D55" s="92"/>
      <c r="E55" s="94">
        <f>'Črpališče Č ZA-02'!F122</f>
        <v>0</v>
      </c>
      <c r="F55" s="60"/>
    </row>
    <row r="56" spans="1:6" s="381" customFormat="1" ht="19.899999999999999" customHeight="1">
      <c r="A56" s="88"/>
      <c r="B56" s="92" t="s">
        <v>152</v>
      </c>
      <c r="C56" s="92"/>
      <c r="D56" s="92"/>
      <c r="E56" s="94">
        <f>'Črpališče Č ZA-02'!F152</f>
        <v>0</v>
      </c>
      <c r="F56" s="60"/>
    </row>
    <row r="57" spans="1:6" s="381" customFormat="1" ht="19.899999999999999" customHeight="1">
      <c r="A57" s="88"/>
      <c r="B57" s="92" t="s">
        <v>153</v>
      </c>
      <c r="C57" s="92"/>
      <c r="D57" s="92"/>
      <c r="E57" s="94">
        <f>'Črpališče Č ZA-02'!F165</f>
        <v>0</v>
      </c>
      <c r="F57" s="60"/>
    </row>
    <row r="58" spans="1:6" s="381" customFormat="1" ht="19.899999999999999" customHeight="1" thickBot="1">
      <c r="A58" s="88"/>
      <c r="B58" s="95" t="s">
        <v>154</v>
      </c>
      <c r="C58" s="96"/>
      <c r="D58" s="96"/>
      <c r="E58" s="97">
        <f>'Črpališče Č ZA-02'!F173</f>
        <v>0</v>
      </c>
      <c r="F58" s="98"/>
    </row>
    <row r="59" spans="1:6" s="381" customFormat="1" ht="19.899999999999999" customHeight="1" thickBot="1">
      <c r="A59" s="382"/>
      <c r="B59" s="383" t="s">
        <v>155</v>
      </c>
      <c r="C59" s="68"/>
      <c r="D59" s="69"/>
      <c r="E59" s="383"/>
      <c r="F59" s="31">
        <f>SUM(F44:F49)</f>
        <v>0</v>
      </c>
    </row>
    <row r="60" spans="1:6" ht="19.899999999999999" customHeight="1" thickBot="1">
      <c r="A60" s="80"/>
      <c r="B60" s="82"/>
      <c r="C60" s="80"/>
      <c r="D60" s="81"/>
      <c r="E60" s="82"/>
      <c r="F60" s="87"/>
    </row>
    <row r="61" spans="1:6" ht="19.899999999999999" customHeight="1" thickBot="1">
      <c r="A61" s="41"/>
      <c r="B61" s="42" t="s">
        <v>156</v>
      </c>
      <c r="C61" s="43"/>
      <c r="D61" s="44"/>
      <c r="E61" s="45"/>
      <c r="F61" s="31">
        <f>F9+F16+F23+F41+F59</f>
        <v>0</v>
      </c>
    </row>
    <row r="62" spans="1:6" ht="19.899999999999999" customHeight="1" thickBot="1">
      <c r="A62" s="99"/>
      <c r="B62" s="100" t="s">
        <v>62</v>
      </c>
      <c r="C62" s="101"/>
      <c r="D62" s="102"/>
      <c r="E62" s="103"/>
      <c r="F62" s="104">
        <f>F61*0.1</f>
        <v>0</v>
      </c>
    </row>
    <row r="63" spans="1:6" ht="19.899999999999999" customHeight="1" thickBot="1">
      <c r="A63" s="4"/>
      <c r="B63" s="3" t="s">
        <v>163</v>
      </c>
      <c r="C63" s="6"/>
      <c r="D63" s="7"/>
      <c r="E63" s="3"/>
      <c r="F63" s="15">
        <f>F61+F62</f>
        <v>0</v>
      </c>
    </row>
    <row r="64" spans="1:6" ht="19.899999999999999" customHeight="1" thickBot="1">
      <c r="A64" s="8"/>
      <c r="B64" s="11" t="s">
        <v>14</v>
      </c>
      <c r="C64" s="9"/>
      <c r="D64" s="10"/>
      <c r="E64" s="11"/>
      <c r="F64" s="16">
        <f>F63*0.22</f>
        <v>0</v>
      </c>
    </row>
    <row r="65" spans="1:6" ht="19.899999999999999" customHeight="1" thickTop="1" thickBot="1">
      <c r="A65" s="5"/>
      <c r="B65" s="14" t="s">
        <v>23</v>
      </c>
      <c r="C65" s="12"/>
      <c r="D65" s="13"/>
      <c r="E65" s="14"/>
      <c r="F65" s="17">
        <f>F63+F64</f>
        <v>0</v>
      </c>
    </row>
    <row r="66" spans="1:6" ht="15.75" thickTop="1">
      <c r="A66" s="32"/>
      <c r="B66" s="33"/>
      <c r="C66" s="34"/>
      <c r="D66" s="35"/>
      <c r="E66" s="33"/>
      <c r="F66" s="46"/>
    </row>
    <row r="67" spans="1:6">
      <c r="B67" s="105"/>
    </row>
    <row r="68" spans="1:6" ht="48.75" customHeight="1">
      <c r="A68" s="716" t="s">
        <v>16</v>
      </c>
      <c r="B68" s="717"/>
      <c r="C68" s="717"/>
      <c r="D68" s="717"/>
      <c r="E68" s="717"/>
      <c r="F68" s="718"/>
    </row>
    <row r="69" spans="1:6" ht="48.75" customHeight="1">
      <c r="A69" s="710" t="s">
        <v>17</v>
      </c>
      <c r="B69" s="711"/>
      <c r="C69" s="711"/>
      <c r="D69" s="711"/>
      <c r="E69" s="711"/>
      <c r="F69" s="712"/>
    </row>
    <row r="70" spans="1:6" ht="167.25" customHeight="1">
      <c r="A70" s="710" t="s">
        <v>18</v>
      </c>
      <c r="B70" s="711"/>
      <c r="C70" s="711"/>
      <c r="D70" s="711"/>
      <c r="E70" s="711"/>
      <c r="F70" s="712"/>
    </row>
    <row r="71" spans="1:6" s="381" customFormat="1" ht="57" customHeight="1">
      <c r="A71" s="710" t="s">
        <v>462</v>
      </c>
      <c r="B71" s="711"/>
      <c r="C71" s="711"/>
      <c r="D71" s="711"/>
      <c r="E71" s="711"/>
      <c r="F71" s="712"/>
    </row>
    <row r="72" spans="1:6" s="381" customFormat="1" ht="49.5" customHeight="1">
      <c r="A72" s="710" t="s">
        <v>463</v>
      </c>
      <c r="B72" s="711"/>
      <c r="C72" s="711"/>
      <c r="D72" s="711"/>
      <c r="E72" s="711"/>
      <c r="F72" s="712"/>
    </row>
    <row r="73" spans="1:6" ht="37.5" customHeight="1">
      <c r="A73" s="710" t="s">
        <v>19</v>
      </c>
      <c r="B73" s="711"/>
      <c r="C73" s="711"/>
      <c r="D73" s="711"/>
      <c r="E73" s="711"/>
      <c r="F73" s="712"/>
    </row>
  </sheetData>
  <sheetProtection algorithmName="SHA-512" hashValue="bOPGJrd7ULinpM89jq1zu96meXn8BXi7z6Mc/TDS+aOGJh9BDRuJBnO4NQPE1axzrjQy4d5lPh0100JshW/VUw==" saltValue="InYbGbwtY2UB4PuZBDu6pQ==" spinCount="100000" sheet="1" objects="1" scenarios="1"/>
  <mergeCells count="8">
    <mergeCell ref="A73:F73"/>
    <mergeCell ref="B1:F1"/>
    <mergeCell ref="B2:F2"/>
    <mergeCell ref="A68:F68"/>
    <mergeCell ref="A69:F69"/>
    <mergeCell ref="A70:F70"/>
    <mergeCell ref="A71:F71"/>
    <mergeCell ref="A72:F72"/>
  </mergeCells>
  <pageMargins left="0.7" right="0.7" top="0.75" bottom="0.75" header="0.3" footer="0.3"/>
  <pageSetup paperSize="9" orientation="portrait" r:id="rId1"/>
  <headerFooter alignWithMargins="0">
    <oddHeader xml:space="preserve">&amp;R&amp;8
</oddHeader>
    <oddFooter>&amp;C&amp;8
&amp;P/&amp;N</oddFooter>
  </headerFooter>
  <rowBreaks count="1" manualBreakCount="1">
    <brk id="6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5"/>
  <sheetViews>
    <sheetView view="pageBreakPreview" zoomScaleNormal="100" zoomScaleSheetLayoutView="100" workbookViewId="0">
      <pane ySplit="3" topLeftCell="A71" activePane="bottomLeft" state="frozen"/>
      <selection pane="bottomLeft" activeCell="E65" sqref="E65:E75"/>
    </sheetView>
  </sheetViews>
  <sheetFormatPr defaultColWidth="9.140625" defaultRowHeight="12.75"/>
  <cols>
    <col min="1" max="1" width="5.7109375" style="477" customWidth="1"/>
    <col min="2" max="2" width="40.85546875" style="480" customWidth="1"/>
    <col min="3" max="3" width="6.5703125" style="396" bestFit="1" customWidth="1"/>
    <col min="4" max="4" width="8.42578125" style="397" bestFit="1" customWidth="1"/>
    <col min="5" max="5" width="13.42578125" style="398" customWidth="1"/>
    <col min="6" max="6" width="13.140625" style="398" customWidth="1"/>
    <col min="7" max="16384" width="9.140625" style="480"/>
  </cols>
  <sheetData>
    <row r="1" spans="1:6">
      <c r="A1" s="109" t="s">
        <v>124</v>
      </c>
      <c r="B1" s="479" t="s">
        <v>125</v>
      </c>
    </row>
    <row r="2" spans="1:6" ht="13.5" thickBot="1">
      <c r="A2" s="109"/>
      <c r="B2" s="479"/>
    </row>
    <row r="3" spans="1:6" ht="26.25" thickBot="1">
      <c r="A3" s="399" t="s">
        <v>0</v>
      </c>
      <c r="B3" s="400" t="s">
        <v>1</v>
      </c>
      <c r="C3" s="400" t="s">
        <v>2</v>
      </c>
      <c r="D3" s="401" t="s">
        <v>3</v>
      </c>
      <c r="E3" s="503" t="s">
        <v>4</v>
      </c>
      <c r="F3" s="402" t="s">
        <v>5</v>
      </c>
    </row>
    <row r="4" spans="1:6" s="481" customFormat="1" ht="13.5" thickBot="1">
      <c r="A4" s="403"/>
      <c r="B4" s="404"/>
      <c r="C4" s="404"/>
      <c r="D4" s="405"/>
      <c r="E4" s="286"/>
      <c r="F4" s="406"/>
    </row>
    <row r="5" spans="1:6" ht="13.5" thickBot="1">
      <c r="A5" s="407"/>
      <c r="B5" s="408" t="s">
        <v>29</v>
      </c>
      <c r="C5" s="409"/>
      <c r="D5" s="410"/>
      <c r="E5" s="411"/>
      <c r="F5" s="412"/>
    </row>
    <row r="6" spans="1:6" ht="178.5">
      <c r="A6" s="413" t="s">
        <v>63</v>
      </c>
      <c r="B6" s="482" t="s">
        <v>450</v>
      </c>
      <c r="C6" s="414" t="s">
        <v>7</v>
      </c>
      <c r="D6" s="415">
        <v>1</v>
      </c>
      <c r="E6" s="670"/>
      <c r="F6" s="291">
        <f>D6*E6</f>
        <v>0</v>
      </c>
    </row>
    <row r="7" spans="1:6" ht="127.5">
      <c r="A7" s="416" t="s">
        <v>71</v>
      </c>
      <c r="B7" s="483" t="s">
        <v>451</v>
      </c>
      <c r="C7" s="384" t="s">
        <v>7</v>
      </c>
      <c r="D7" s="391">
        <v>1</v>
      </c>
      <c r="E7" s="671"/>
      <c r="F7" s="313">
        <f t="shared" ref="F7:F14" si="0">D7*E7</f>
        <v>0</v>
      </c>
    </row>
    <row r="8" spans="1:6" ht="89.25">
      <c r="A8" s="413" t="s">
        <v>70</v>
      </c>
      <c r="B8" s="483" t="s">
        <v>452</v>
      </c>
      <c r="C8" s="384" t="s">
        <v>7</v>
      </c>
      <c r="D8" s="391">
        <v>1</v>
      </c>
      <c r="E8" s="671"/>
      <c r="F8" s="313">
        <f t="shared" si="0"/>
        <v>0</v>
      </c>
    </row>
    <row r="9" spans="1:6" ht="38.25">
      <c r="A9" s="416" t="s">
        <v>69</v>
      </c>
      <c r="B9" s="484" t="s">
        <v>58</v>
      </c>
      <c r="C9" s="386" t="s">
        <v>6</v>
      </c>
      <c r="D9" s="387">
        <v>3</v>
      </c>
      <c r="E9" s="672"/>
      <c r="F9" s="389">
        <f t="shared" si="0"/>
        <v>0</v>
      </c>
    </row>
    <row r="10" spans="1:6" ht="25.5">
      <c r="A10" s="413" t="s">
        <v>68</v>
      </c>
      <c r="B10" s="483" t="s">
        <v>45</v>
      </c>
      <c r="C10" s="384" t="s">
        <v>9</v>
      </c>
      <c r="D10" s="391">
        <v>168</v>
      </c>
      <c r="E10" s="671"/>
      <c r="F10" s="313">
        <f t="shared" si="0"/>
        <v>0</v>
      </c>
    </row>
    <row r="11" spans="1:6" ht="25.5">
      <c r="A11" s="416" t="s">
        <v>67</v>
      </c>
      <c r="B11" s="485" t="s">
        <v>24</v>
      </c>
      <c r="C11" s="384" t="s">
        <v>6</v>
      </c>
      <c r="D11" s="391">
        <v>5</v>
      </c>
      <c r="E11" s="671"/>
      <c r="F11" s="313">
        <f t="shared" si="0"/>
        <v>0</v>
      </c>
    </row>
    <row r="12" spans="1:6" ht="38.25">
      <c r="A12" s="416" t="s">
        <v>66</v>
      </c>
      <c r="B12" s="486" t="s">
        <v>432</v>
      </c>
      <c r="C12" s="384" t="s">
        <v>6</v>
      </c>
      <c r="D12" s="391">
        <v>1</v>
      </c>
      <c r="E12" s="671"/>
      <c r="F12" s="313">
        <f t="shared" ref="F12" si="1">D12*E12</f>
        <v>0</v>
      </c>
    </row>
    <row r="13" spans="1:6" ht="38.25">
      <c r="A13" s="416" t="s">
        <v>65</v>
      </c>
      <c r="B13" s="487" t="s">
        <v>46</v>
      </c>
      <c r="C13" s="384" t="s">
        <v>9</v>
      </c>
      <c r="D13" s="391">
        <v>43</v>
      </c>
      <c r="E13" s="671"/>
      <c r="F13" s="313">
        <f t="shared" si="0"/>
        <v>0</v>
      </c>
    </row>
    <row r="14" spans="1:6" ht="39" thickBot="1">
      <c r="A14" s="417" t="s">
        <v>64</v>
      </c>
      <c r="B14" s="488" t="s">
        <v>51</v>
      </c>
      <c r="C14" s="268" t="s">
        <v>427</v>
      </c>
      <c r="D14" s="418">
        <v>370</v>
      </c>
      <c r="E14" s="673"/>
      <c r="F14" s="419">
        <f t="shared" si="0"/>
        <v>0</v>
      </c>
    </row>
    <row r="15" spans="1:6" ht="13.5" thickBot="1">
      <c r="A15" s="420" t="s">
        <v>34</v>
      </c>
      <c r="B15" s="421" t="s">
        <v>12</v>
      </c>
      <c r="C15" s="422"/>
      <c r="D15" s="423"/>
      <c r="E15" s="292"/>
      <c r="F15" s="210">
        <f>SUM(F6:F14)</f>
        <v>0</v>
      </c>
    </row>
    <row r="16" spans="1:6" ht="13.5" thickBot="1">
      <c r="A16" s="424"/>
      <c r="B16" s="425"/>
      <c r="C16" s="426"/>
      <c r="D16" s="427"/>
      <c r="E16" s="293"/>
      <c r="F16" s="428"/>
    </row>
    <row r="17" spans="1:6" ht="13.5" thickBot="1">
      <c r="A17" s="429"/>
      <c r="B17" s="430" t="s">
        <v>35</v>
      </c>
      <c r="C17" s="431"/>
      <c r="D17" s="432"/>
      <c r="E17" s="294"/>
      <c r="F17" s="295"/>
    </row>
    <row r="18" spans="1:6" ht="63.75">
      <c r="A18" s="433"/>
      <c r="B18" s="434" t="s">
        <v>50</v>
      </c>
      <c r="C18" s="435"/>
      <c r="D18" s="385"/>
      <c r="E18" s="296"/>
      <c r="F18" s="297"/>
    </row>
    <row r="19" spans="1:6" ht="51">
      <c r="A19" s="433"/>
      <c r="B19" s="436" t="s">
        <v>21</v>
      </c>
      <c r="C19" s="384"/>
      <c r="D19" s="391"/>
      <c r="E19" s="308"/>
      <c r="F19" s="313"/>
    </row>
    <row r="20" spans="1:6" ht="63.75">
      <c r="A20" s="413"/>
      <c r="B20" s="436" t="s">
        <v>123</v>
      </c>
      <c r="C20" s="384"/>
      <c r="D20" s="391"/>
      <c r="E20" s="308"/>
      <c r="F20" s="313"/>
    </row>
    <row r="21" spans="1:6" ht="38.25">
      <c r="A21" s="416" t="s">
        <v>73</v>
      </c>
      <c r="B21" s="483" t="s">
        <v>52</v>
      </c>
      <c r="C21" s="386" t="s">
        <v>453</v>
      </c>
      <c r="D21" s="391">
        <v>10.29</v>
      </c>
      <c r="E21" s="671"/>
      <c r="F21" s="313">
        <f>D21*E21</f>
        <v>0</v>
      </c>
    </row>
    <row r="22" spans="1:6" ht="38.25">
      <c r="A22" s="416" t="s">
        <v>74</v>
      </c>
      <c r="B22" s="489" t="s">
        <v>133</v>
      </c>
      <c r="C22" s="386" t="s">
        <v>453</v>
      </c>
      <c r="D22" s="391">
        <v>185</v>
      </c>
      <c r="E22" s="671"/>
      <c r="F22" s="313">
        <f>D22*E22</f>
        <v>0</v>
      </c>
    </row>
    <row r="23" spans="1:6" ht="51">
      <c r="A23" s="416" t="s">
        <v>75</v>
      </c>
      <c r="B23" s="489" t="s">
        <v>454</v>
      </c>
      <c r="C23" s="386"/>
      <c r="D23" s="437"/>
      <c r="E23" s="388"/>
      <c r="F23" s="438"/>
    </row>
    <row r="24" spans="1:6" ht="14.25">
      <c r="A24" s="416"/>
      <c r="B24" s="484" t="s">
        <v>56</v>
      </c>
      <c r="C24" s="386" t="s">
        <v>453</v>
      </c>
      <c r="D24" s="437">
        <v>340</v>
      </c>
      <c r="E24" s="672"/>
      <c r="F24" s="438">
        <f>D24*E24</f>
        <v>0</v>
      </c>
    </row>
    <row r="25" spans="1:6" ht="14.25">
      <c r="A25" s="416"/>
      <c r="B25" s="484" t="s">
        <v>55</v>
      </c>
      <c r="C25" s="386" t="s">
        <v>453</v>
      </c>
      <c r="D25" s="437">
        <v>6</v>
      </c>
      <c r="E25" s="672"/>
      <c r="F25" s="438">
        <f>D25*E25</f>
        <v>0</v>
      </c>
    </row>
    <row r="26" spans="1:6" ht="38.25">
      <c r="A26" s="416" t="s">
        <v>76</v>
      </c>
      <c r="B26" s="490" t="s">
        <v>25</v>
      </c>
      <c r="C26" s="274" t="s">
        <v>427</v>
      </c>
      <c r="D26" s="391">
        <v>767</v>
      </c>
      <c r="E26" s="671"/>
      <c r="F26" s="438">
        <f t="shared" ref="F26:F44" si="2">D26*E26</f>
        <v>0</v>
      </c>
    </row>
    <row r="27" spans="1:6" ht="76.5">
      <c r="A27" s="416" t="s">
        <v>77</v>
      </c>
      <c r="B27" s="483" t="s">
        <v>53</v>
      </c>
      <c r="C27" s="386" t="s">
        <v>6</v>
      </c>
      <c r="D27" s="391">
        <v>7</v>
      </c>
      <c r="E27" s="674"/>
      <c r="F27" s="438">
        <f t="shared" si="2"/>
        <v>0</v>
      </c>
    </row>
    <row r="28" spans="1:6" ht="38.25">
      <c r="A28" s="416" t="s">
        <v>78</v>
      </c>
      <c r="B28" s="483" t="s">
        <v>43</v>
      </c>
      <c r="C28" s="274" t="s">
        <v>427</v>
      </c>
      <c r="D28" s="391">
        <v>181.1</v>
      </c>
      <c r="E28" s="671"/>
      <c r="F28" s="438">
        <f t="shared" si="2"/>
        <v>0</v>
      </c>
    </row>
    <row r="29" spans="1:6" ht="51">
      <c r="A29" s="416" t="s">
        <v>79</v>
      </c>
      <c r="B29" s="489" t="s">
        <v>116</v>
      </c>
      <c r="C29" s="386" t="s">
        <v>453</v>
      </c>
      <c r="D29" s="391">
        <v>21.84</v>
      </c>
      <c r="E29" s="671"/>
      <c r="F29" s="438">
        <f t="shared" si="2"/>
        <v>0</v>
      </c>
    </row>
    <row r="30" spans="1:6" ht="38.25">
      <c r="A30" s="416" t="s">
        <v>80</v>
      </c>
      <c r="B30" s="491" t="s">
        <v>118</v>
      </c>
      <c r="C30" s="386" t="s">
        <v>427</v>
      </c>
      <c r="D30" s="391">
        <v>16</v>
      </c>
      <c r="E30" s="671"/>
      <c r="F30" s="438">
        <f t="shared" ref="F30" si="3">D30*E30</f>
        <v>0</v>
      </c>
    </row>
    <row r="31" spans="1:6" ht="25.5">
      <c r="A31" s="416" t="s">
        <v>81</v>
      </c>
      <c r="B31" s="492" t="s">
        <v>119</v>
      </c>
      <c r="C31" s="386" t="s">
        <v>120</v>
      </c>
      <c r="D31" s="391">
        <v>100</v>
      </c>
      <c r="E31" s="671"/>
      <c r="F31" s="438">
        <f t="shared" ref="F31:F32" si="4">D31*E31</f>
        <v>0</v>
      </c>
    </row>
    <row r="32" spans="1:6" ht="51">
      <c r="A32" s="416" t="s">
        <v>82</v>
      </c>
      <c r="B32" s="491" t="s">
        <v>455</v>
      </c>
      <c r="C32" s="386" t="s">
        <v>453</v>
      </c>
      <c r="D32" s="391">
        <v>3.4</v>
      </c>
      <c r="E32" s="671"/>
      <c r="F32" s="438">
        <f t="shared" si="4"/>
        <v>0</v>
      </c>
    </row>
    <row r="33" spans="1:6" ht="76.5">
      <c r="A33" s="416" t="s">
        <v>83</v>
      </c>
      <c r="B33" s="492" t="s">
        <v>456</v>
      </c>
      <c r="C33" s="386" t="s">
        <v>453</v>
      </c>
      <c r="D33" s="391">
        <v>11.5</v>
      </c>
      <c r="E33" s="671"/>
      <c r="F33" s="438">
        <f t="shared" ref="F33" si="5">D33*E33</f>
        <v>0</v>
      </c>
    </row>
    <row r="34" spans="1:6" ht="63.75">
      <c r="A34" s="416" t="s">
        <v>84</v>
      </c>
      <c r="B34" s="489" t="s">
        <v>417</v>
      </c>
      <c r="C34" s="386" t="s">
        <v>453</v>
      </c>
      <c r="D34" s="391">
        <v>58.8</v>
      </c>
      <c r="E34" s="671"/>
      <c r="F34" s="438">
        <f t="shared" si="2"/>
        <v>0</v>
      </c>
    </row>
    <row r="35" spans="1:6" ht="102">
      <c r="A35" s="416" t="s">
        <v>85</v>
      </c>
      <c r="B35" s="483" t="s">
        <v>114</v>
      </c>
      <c r="C35" s="386" t="s">
        <v>453</v>
      </c>
      <c r="D35" s="391">
        <v>260</v>
      </c>
      <c r="E35" s="671"/>
      <c r="F35" s="438">
        <f t="shared" si="2"/>
        <v>0</v>
      </c>
    </row>
    <row r="36" spans="1:6" ht="51">
      <c r="A36" s="416" t="s">
        <v>91</v>
      </c>
      <c r="B36" s="493" t="s">
        <v>457</v>
      </c>
      <c r="C36" s="386" t="s">
        <v>453</v>
      </c>
      <c r="D36" s="391">
        <v>111</v>
      </c>
      <c r="E36" s="671"/>
      <c r="F36" s="438">
        <f t="shared" si="2"/>
        <v>0</v>
      </c>
    </row>
    <row r="37" spans="1:6" ht="38.25">
      <c r="A37" s="416" t="s">
        <v>90</v>
      </c>
      <c r="B37" s="493" t="s">
        <v>418</v>
      </c>
      <c r="C37" s="386" t="s">
        <v>453</v>
      </c>
      <c r="D37" s="391">
        <v>74</v>
      </c>
      <c r="E37" s="671"/>
      <c r="F37" s="438">
        <f t="shared" si="2"/>
        <v>0</v>
      </c>
    </row>
    <row r="38" spans="1:6" ht="38.25">
      <c r="A38" s="416" t="s">
        <v>89</v>
      </c>
      <c r="B38" s="490" t="s">
        <v>44</v>
      </c>
      <c r="C38" s="384" t="s">
        <v>9</v>
      </c>
      <c r="D38" s="391">
        <v>168</v>
      </c>
      <c r="E38" s="671"/>
      <c r="F38" s="438">
        <f t="shared" si="2"/>
        <v>0</v>
      </c>
    </row>
    <row r="39" spans="1:6" ht="38.25">
      <c r="A39" s="416" t="s">
        <v>88</v>
      </c>
      <c r="B39" s="490" t="s">
        <v>54</v>
      </c>
      <c r="C39" s="386" t="s">
        <v>453</v>
      </c>
      <c r="D39" s="391">
        <v>271</v>
      </c>
      <c r="E39" s="671"/>
      <c r="F39" s="438">
        <f t="shared" si="2"/>
        <v>0</v>
      </c>
    </row>
    <row r="40" spans="1:6" ht="38.25">
      <c r="A40" s="416" t="s">
        <v>87</v>
      </c>
      <c r="B40" s="494" t="s">
        <v>112</v>
      </c>
      <c r="C40" s="386" t="s">
        <v>453</v>
      </c>
      <c r="D40" s="391">
        <v>18.5</v>
      </c>
      <c r="E40" s="671"/>
      <c r="F40" s="438">
        <f t="shared" ref="F40" si="6">D40*E40</f>
        <v>0</v>
      </c>
    </row>
    <row r="41" spans="1:6" ht="63.75">
      <c r="A41" s="416" t="s">
        <v>86</v>
      </c>
      <c r="B41" s="483" t="s">
        <v>113</v>
      </c>
      <c r="C41" s="274" t="s">
        <v>427</v>
      </c>
      <c r="D41" s="391">
        <v>370</v>
      </c>
      <c r="E41" s="671"/>
      <c r="F41" s="438">
        <f t="shared" si="2"/>
        <v>0</v>
      </c>
    </row>
    <row r="42" spans="1:6" ht="38.25">
      <c r="A42" s="416" t="s">
        <v>92</v>
      </c>
      <c r="B42" s="494" t="s">
        <v>419</v>
      </c>
      <c r="C42" s="384" t="s">
        <v>9</v>
      </c>
      <c r="D42" s="391">
        <v>201</v>
      </c>
      <c r="E42" s="671"/>
      <c r="F42" s="438">
        <f t="shared" ref="F42" si="7">D42*E42</f>
        <v>0</v>
      </c>
    </row>
    <row r="43" spans="1:6" ht="38.25">
      <c r="A43" s="416" t="s">
        <v>93</v>
      </c>
      <c r="B43" s="489" t="s">
        <v>59</v>
      </c>
      <c r="C43" s="274" t="s">
        <v>453</v>
      </c>
      <c r="D43" s="391">
        <v>10.29</v>
      </c>
      <c r="E43" s="671"/>
      <c r="F43" s="438">
        <f t="shared" si="2"/>
        <v>0</v>
      </c>
    </row>
    <row r="44" spans="1:6" ht="26.25" thickBot="1">
      <c r="A44" s="392" t="s">
        <v>94</v>
      </c>
      <c r="B44" s="495" t="s">
        <v>72</v>
      </c>
      <c r="C44" s="268" t="s">
        <v>427</v>
      </c>
      <c r="D44" s="418">
        <v>51.45</v>
      </c>
      <c r="E44" s="673"/>
      <c r="F44" s="439">
        <f t="shared" si="2"/>
        <v>0</v>
      </c>
    </row>
    <row r="45" spans="1:6" ht="13.5" thickBot="1">
      <c r="A45" s="440" t="s">
        <v>36</v>
      </c>
      <c r="B45" s="441" t="s">
        <v>11</v>
      </c>
      <c r="C45" s="442"/>
      <c r="D45" s="443"/>
      <c r="E45" s="444"/>
      <c r="F45" s="445">
        <f>SUM(F21:F44)</f>
        <v>0</v>
      </c>
    </row>
    <row r="46" spans="1:6" ht="13.5" thickBot="1">
      <c r="A46" s="424"/>
      <c r="B46" s="446"/>
      <c r="C46" s="447"/>
      <c r="D46" s="448"/>
      <c r="E46" s="299"/>
      <c r="F46" s="293"/>
    </row>
    <row r="47" spans="1:6" ht="13.5" thickBot="1">
      <c r="A47" s="449"/>
      <c r="B47" s="450" t="s">
        <v>37</v>
      </c>
      <c r="C47" s="451"/>
      <c r="D47" s="452"/>
      <c r="E47" s="453"/>
      <c r="F47" s="454"/>
    </row>
    <row r="48" spans="1:6" ht="76.5">
      <c r="A48" s="433"/>
      <c r="B48" s="455" t="s">
        <v>20</v>
      </c>
      <c r="C48" s="456"/>
      <c r="D48" s="457"/>
      <c r="E48" s="458"/>
      <c r="F48" s="459"/>
    </row>
    <row r="49" spans="1:6" ht="76.5">
      <c r="A49" s="416" t="s">
        <v>95</v>
      </c>
      <c r="B49" s="490" t="s">
        <v>126</v>
      </c>
      <c r="C49" s="460" t="s">
        <v>9</v>
      </c>
      <c r="D49" s="461">
        <v>119</v>
      </c>
      <c r="E49" s="675"/>
      <c r="F49" s="307">
        <f t="shared" ref="F49:F60" si="8">D49*E49</f>
        <v>0</v>
      </c>
    </row>
    <row r="50" spans="1:6" ht="76.5">
      <c r="A50" s="416" t="s">
        <v>117</v>
      </c>
      <c r="B50" s="483" t="s">
        <v>420</v>
      </c>
      <c r="C50" s="460" t="s">
        <v>9</v>
      </c>
      <c r="D50" s="461">
        <v>49</v>
      </c>
      <c r="E50" s="675"/>
      <c r="F50" s="307">
        <f t="shared" ref="F50:F51" si="9">D50*E50</f>
        <v>0</v>
      </c>
    </row>
    <row r="51" spans="1:6" ht="38.25">
      <c r="A51" s="245" t="s">
        <v>96</v>
      </c>
      <c r="B51" s="390" t="s">
        <v>421</v>
      </c>
      <c r="C51" s="384" t="s">
        <v>6</v>
      </c>
      <c r="D51" s="496">
        <v>2</v>
      </c>
      <c r="E51" s="676"/>
      <c r="F51" s="497">
        <f t="shared" si="9"/>
        <v>0</v>
      </c>
    </row>
    <row r="52" spans="1:6" ht="229.5">
      <c r="A52" s="416" t="s">
        <v>97</v>
      </c>
      <c r="B52" s="498" t="s">
        <v>127</v>
      </c>
      <c r="C52" s="460"/>
      <c r="D52" s="461"/>
      <c r="E52" s="462"/>
      <c r="F52" s="307"/>
    </row>
    <row r="53" spans="1:6">
      <c r="A53" s="416"/>
      <c r="B53" s="499" t="s">
        <v>26</v>
      </c>
      <c r="C53" s="460" t="s">
        <v>6</v>
      </c>
      <c r="D53" s="461">
        <v>2</v>
      </c>
      <c r="E53" s="675"/>
      <c r="F53" s="307">
        <f t="shared" si="8"/>
        <v>0</v>
      </c>
    </row>
    <row r="54" spans="1:6">
      <c r="A54" s="416"/>
      <c r="B54" s="499" t="s">
        <v>27</v>
      </c>
      <c r="C54" s="460" t="s">
        <v>6</v>
      </c>
      <c r="D54" s="461">
        <v>4</v>
      </c>
      <c r="E54" s="675"/>
      <c r="F54" s="307">
        <f t="shared" si="8"/>
        <v>0</v>
      </c>
    </row>
    <row r="55" spans="1:6">
      <c r="A55" s="416"/>
      <c r="B55" s="499" t="s">
        <v>121</v>
      </c>
      <c r="C55" s="460" t="s">
        <v>6</v>
      </c>
      <c r="D55" s="461">
        <v>1</v>
      </c>
      <c r="E55" s="675"/>
      <c r="F55" s="307">
        <f t="shared" ref="F55" si="10">D55*E55</f>
        <v>0</v>
      </c>
    </row>
    <row r="56" spans="1:6" ht="51">
      <c r="A56" s="416" t="s">
        <v>98</v>
      </c>
      <c r="B56" s="490" t="s">
        <v>128</v>
      </c>
      <c r="C56" s="384" t="s">
        <v>6</v>
      </c>
      <c r="D56" s="391">
        <v>1</v>
      </c>
      <c r="E56" s="671"/>
      <c r="F56" s="307">
        <f t="shared" si="8"/>
        <v>0</v>
      </c>
    </row>
    <row r="57" spans="1:6" ht="114.75">
      <c r="A57" s="416" t="s">
        <v>99</v>
      </c>
      <c r="B57" s="483" t="s">
        <v>135</v>
      </c>
      <c r="C57" s="384" t="s">
        <v>6</v>
      </c>
      <c r="D57" s="391">
        <v>5</v>
      </c>
      <c r="E57" s="674"/>
      <c r="F57" s="307">
        <f t="shared" si="8"/>
        <v>0</v>
      </c>
    </row>
    <row r="58" spans="1:6" ht="63.75">
      <c r="A58" s="416" t="s">
        <v>100</v>
      </c>
      <c r="B58" s="483" t="s">
        <v>60</v>
      </c>
      <c r="C58" s="384" t="s">
        <v>6</v>
      </c>
      <c r="D58" s="391">
        <v>5</v>
      </c>
      <c r="E58" s="674"/>
      <c r="F58" s="307">
        <f t="shared" si="8"/>
        <v>0</v>
      </c>
    </row>
    <row r="59" spans="1:6" ht="51">
      <c r="A59" s="416" t="s">
        <v>101</v>
      </c>
      <c r="B59" s="390" t="s">
        <v>115</v>
      </c>
      <c r="C59" s="384" t="s">
        <v>6</v>
      </c>
      <c r="D59" s="391">
        <v>5</v>
      </c>
      <c r="E59" s="674"/>
      <c r="F59" s="307">
        <f t="shared" si="8"/>
        <v>0</v>
      </c>
    </row>
    <row r="60" spans="1:6" ht="102.75" thickBot="1">
      <c r="A60" s="416" t="s">
        <v>422</v>
      </c>
      <c r="B60" s="488" t="s">
        <v>57</v>
      </c>
      <c r="C60" s="463" t="s">
        <v>9</v>
      </c>
      <c r="D60" s="418">
        <v>25</v>
      </c>
      <c r="E60" s="677"/>
      <c r="F60" s="302">
        <f t="shared" si="8"/>
        <v>0</v>
      </c>
    </row>
    <row r="61" spans="1:6" ht="13.5" thickBot="1">
      <c r="A61" s="464" t="s">
        <v>38</v>
      </c>
      <c r="B61" s="465" t="s">
        <v>22</v>
      </c>
      <c r="C61" s="466"/>
      <c r="D61" s="467"/>
      <c r="E61" s="468"/>
      <c r="F61" s="469">
        <f>SUM(F49:F60)</f>
        <v>0</v>
      </c>
    </row>
    <row r="62" spans="1:6" ht="13.5" thickBot="1">
      <c r="A62" s="424"/>
      <c r="B62" s="425"/>
      <c r="C62" s="426"/>
      <c r="D62" s="427"/>
      <c r="E62" s="293"/>
      <c r="F62" s="293"/>
    </row>
    <row r="63" spans="1:6" ht="13.5" thickBot="1">
      <c r="A63" s="429"/>
      <c r="B63" s="470" t="s">
        <v>39</v>
      </c>
      <c r="C63" s="471"/>
      <c r="D63" s="472"/>
      <c r="E63" s="309"/>
      <c r="F63" s="310"/>
    </row>
    <row r="64" spans="1:6" ht="76.5">
      <c r="A64" s="413"/>
      <c r="B64" s="434" t="s">
        <v>8</v>
      </c>
      <c r="C64" s="435"/>
      <c r="D64" s="385"/>
      <c r="E64" s="296"/>
      <c r="F64" s="297"/>
    </row>
    <row r="65" spans="1:6" ht="25.5">
      <c r="A65" s="416" t="s">
        <v>102</v>
      </c>
      <c r="B65" s="483" t="s">
        <v>41</v>
      </c>
      <c r="C65" s="384" t="s">
        <v>15</v>
      </c>
      <c r="D65" s="391">
        <v>5</v>
      </c>
      <c r="E65" s="678"/>
      <c r="F65" s="313">
        <f t="shared" ref="F65:F75" si="11">D65*E65</f>
        <v>0</v>
      </c>
    </row>
    <row r="66" spans="1:6" ht="25.5">
      <c r="A66" s="416" t="s">
        <v>103</v>
      </c>
      <c r="B66" s="483" t="s">
        <v>61</v>
      </c>
      <c r="C66" s="384" t="s">
        <v>28</v>
      </c>
      <c r="D66" s="391">
        <v>10</v>
      </c>
      <c r="E66" s="674"/>
      <c r="F66" s="313">
        <f t="shared" si="11"/>
        <v>0</v>
      </c>
    </row>
    <row r="67" spans="1:6" ht="25.5">
      <c r="A67" s="416" t="s">
        <v>104</v>
      </c>
      <c r="B67" s="500" t="s">
        <v>42</v>
      </c>
      <c r="C67" s="274" t="s">
        <v>9</v>
      </c>
      <c r="D67" s="280">
        <v>168</v>
      </c>
      <c r="E67" s="679"/>
      <c r="F67" s="313">
        <f t="shared" si="11"/>
        <v>0</v>
      </c>
    </row>
    <row r="68" spans="1:6" ht="25.5">
      <c r="A68" s="416" t="s">
        <v>105</v>
      </c>
      <c r="B68" s="490" t="s">
        <v>425</v>
      </c>
      <c r="C68" s="384" t="s">
        <v>427</v>
      </c>
      <c r="D68" s="391">
        <v>370</v>
      </c>
      <c r="E68" s="680"/>
      <c r="F68" s="313">
        <f t="shared" si="11"/>
        <v>0</v>
      </c>
    </row>
    <row r="69" spans="1:6" ht="25.5">
      <c r="A69" s="416" t="s">
        <v>106</v>
      </c>
      <c r="B69" s="490" t="s">
        <v>426</v>
      </c>
      <c r="C69" s="384" t="s">
        <v>427</v>
      </c>
      <c r="D69" s="391">
        <v>370</v>
      </c>
      <c r="E69" s="680"/>
      <c r="F69" s="313">
        <f t="shared" si="11"/>
        <v>0</v>
      </c>
    </row>
    <row r="70" spans="1:6" ht="51">
      <c r="A70" s="416" t="s">
        <v>107</v>
      </c>
      <c r="B70" s="500" t="s">
        <v>428</v>
      </c>
      <c r="C70" s="274" t="s">
        <v>9</v>
      </c>
      <c r="D70" s="280">
        <v>119</v>
      </c>
      <c r="E70" s="679"/>
      <c r="F70" s="313">
        <f t="shared" si="11"/>
        <v>0</v>
      </c>
    </row>
    <row r="71" spans="1:6" ht="38.25">
      <c r="A71" s="416" t="s">
        <v>108</v>
      </c>
      <c r="B71" s="500" t="s">
        <v>429</v>
      </c>
      <c r="C71" s="274" t="s">
        <v>9</v>
      </c>
      <c r="D71" s="280">
        <v>49</v>
      </c>
      <c r="E71" s="679"/>
      <c r="F71" s="313">
        <f t="shared" ref="F71:F72" si="12">D71*E71</f>
        <v>0</v>
      </c>
    </row>
    <row r="72" spans="1:6" ht="38.25">
      <c r="A72" s="416" t="s">
        <v>109</v>
      </c>
      <c r="B72" s="390" t="s">
        <v>136</v>
      </c>
      <c r="C72" s="274" t="s">
        <v>6</v>
      </c>
      <c r="D72" s="280">
        <v>7</v>
      </c>
      <c r="E72" s="679"/>
      <c r="F72" s="313">
        <f t="shared" si="12"/>
        <v>0</v>
      </c>
    </row>
    <row r="73" spans="1:6" ht="63.75">
      <c r="A73" s="416" t="s">
        <v>110</v>
      </c>
      <c r="B73" s="390" t="s">
        <v>137</v>
      </c>
      <c r="C73" s="274" t="s">
        <v>9</v>
      </c>
      <c r="D73" s="391">
        <v>119</v>
      </c>
      <c r="E73" s="671"/>
      <c r="F73" s="313">
        <f t="shared" ref="F73" si="13">D73*E73</f>
        <v>0</v>
      </c>
    </row>
    <row r="74" spans="1:6" ht="114.75">
      <c r="A74" s="416" t="s">
        <v>111</v>
      </c>
      <c r="B74" s="501" t="s">
        <v>49</v>
      </c>
      <c r="C74" s="384" t="s">
        <v>9</v>
      </c>
      <c r="D74" s="391">
        <v>168</v>
      </c>
      <c r="E74" s="671"/>
      <c r="F74" s="313">
        <f t="shared" si="11"/>
        <v>0</v>
      </c>
    </row>
    <row r="75" spans="1:6" ht="51.75" thickBot="1">
      <c r="A75" s="416" t="s">
        <v>430</v>
      </c>
      <c r="B75" s="502" t="s">
        <v>431</v>
      </c>
      <c r="C75" s="463" t="s">
        <v>7</v>
      </c>
      <c r="D75" s="418">
        <v>1</v>
      </c>
      <c r="E75" s="673"/>
      <c r="F75" s="419">
        <f t="shared" si="11"/>
        <v>0</v>
      </c>
    </row>
    <row r="76" spans="1:6" ht="13.5" thickBot="1">
      <c r="A76" s="473" t="s">
        <v>40</v>
      </c>
      <c r="B76" s="474" t="s">
        <v>10</v>
      </c>
      <c r="C76" s="475"/>
      <c r="D76" s="476"/>
      <c r="E76" s="314"/>
      <c r="F76" s="315">
        <f>SUM(F65:F75)</f>
        <v>0</v>
      </c>
    </row>
    <row r="77" spans="1:6" ht="13.5" thickBot="1"/>
    <row r="78" spans="1:6" ht="13.5" thickBot="1">
      <c r="A78" s="204" t="s">
        <v>124</v>
      </c>
      <c r="B78" s="205" t="s">
        <v>165</v>
      </c>
      <c r="C78" s="206"/>
      <c r="D78" s="207"/>
      <c r="E78" s="208"/>
      <c r="F78" s="209">
        <f>F15+F45+F61+F76</f>
        <v>0</v>
      </c>
    </row>
    <row r="102" spans="4:4">
      <c r="D102" s="478"/>
    </row>
    <row r="103" spans="4:4">
      <c r="D103" s="478"/>
    </row>
    <row r="104" spans="4:4">
      <c r="D104" s="478"/>
    </row>
    <row r="105" spans="4:4">
      <c r="D105" s="478"/>
    </row>
  </sheetData>
  <sheetProtection algorithmName="SHA-512" hashValue="iWTyrOzMeJGop6I7sZwWY/UNNI22i3CTcH/7qPE+KySB/q8DRFIZQfHjH+fq8ZDdic9Kb3flXBjQiqavAdSpmA==" saltValue="KvrkOUXKy9i33msDt9YrQg==" spinCount="100000" sheet="1" objects="1" scenarios="1"/>
  <phoneticPr fontId="0"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2" manualBreakCount="2">
    <brk id="16" max="16383" man="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2"/>
  <sheetViews>
    <sheetView view="pageBreakPreview" zoomScaleNormal="100" zoomScaleSheetLayoutView="100" workbookViewId="0">
      <pane ySplit="3" topLeftCell="A70" activePane="bottomLeft" state="frozen"/>
      <selection pane="bottomLeft" activeCell="E63" sqref="E63:E72"/>
    </sheetView>
  </sheetViews>
  <sheetFormatPr defaultColWidth="9.140625" defaultRowHeight="12.75"/>
  <cols>
    <col min="1" max="1" width="5.7109375" style="477" customWidth="1"/>
    <col min="2" max="2" width="41.42578125" style="480" customWidth="1"/>
    <col min="3" max="3" width="6.5703125" style="396" bestFit="1" customWidth="1"/>
    <col min="4" max="4" width="8.42578125" style="397" bestFit="1" customWidth="1"/>
    <col min="5" max="5" width="13.28515625" style="398" customWidth="1"/>
    <col min="6" max="6" width="13.140625" style="398" customWidth="1"/>
    <col min="7" max="16384" width="9.140625" style="480"/>
  </cols>
  <sheetData>
    <row r="1" spans="1:6">
      <c r="A1" s="109" t="s">
        <v>129</v>
      </c>
      <c r="B1" s="479" t="s">
        <v>130</v>
      </c>
    </row>
    <row r="2" spans="1:6" ht="13.5" thickBot="1">
      <c r="A2" s="109"/>
      <c r="B2" s="479"/>
    </row>
    <row r="3" spans="1:6" ht="26.25" thickBot="1">
      <c r="A3" s="399" t="s">
        <v>0</v>
      </c>
      <c r="B3" s="400" t="s">
        <v>1</v>
      </c>
      <c r="C3" s="400" t="s">
        <v>2</v>
      </c>
      <c r="D3" s="401" t="s">
        <v>3</v>
      </c>
      <c r="E3" s="503" t="s">
        <v>4</v>
      </c>
      <c r="F3" s="402" t="s">
        <v>5</v>
      </c>
    </row>
    <row r="4" spans="1:6" s="481" customFormat="1" ht="13.5" thickBot="1">
      <c r="A4" s="403"/>
      <c r="B4" s="404"/>
      <c r="C4" s="404"/>
      <c r="D4" s="405"/>
      <c r="E4" s="286"/>
      <c r="F4" s="406"/>
    </row>
    <row r="5" spans="1:6" ht="13.5" thickBot="1">
      <c r="A5" s="407"/>
      <c r="B5" s="408" t="s">
        <v>29</v>
      </c>
      <c r="C5" s="409"/>
      <c r="D5" s="410"/>
      <c r="E5" s="411"/>
      <c r="F5" s="412"/>
    </row>
    <row r="6" spans="1:6" ht="38.25">
      <c r="A6" s="416" t="s">
        <v>63</v>
      </c>
      <c r="B6" s="483" t="s">
        <v>58</v>
      </c>
      <c r="C6" s="384" t="s">
        <v>6</v>
      </c>
      <c r="D6" s="385">
        <v>2</v>
      </c>
      <c r="E6" s="674"/>
      <c r="F6" s="184">
        <f t="shared" ref="F6:F11" si="0">D6*E6</f>
        <v>0</v>
      </c>
    </row>
    <row r="7" spans="1:6" ht="25.5">
      <c r="A7" s="413" t="s">
        <v>71</v>
      </c>
      <c r="B7" s="483" t="s">
        <v>45</v>
      </c>
      <c r="C7" s="384" t="s">
        <v>9</v>
      </c>
      <c r="D7" s="391">
        <v>390.5</v>
      </c>
      <c r="E7" s="671"/>
      <c r="F7" s="313">
        <f t="shared" si="0"/>
        <v>0</v>
      </c>
    </row>
    <row r="8" spans="1:6" ht="25.5">
      <c r="A8" s="416" t="s">
        <v>70</v>
      </c>
      <c r="B8" s="485" t="s">
        <v>24</v>
      </c>
      <c r="C8" s="384" t="s">
        <v>6</v>
      </c>
      <c r="D8" s="391">
        <v>13</v>
      </c>
      <c r="E8" s="671"/>
      <c r="F8" s="313">
        <f t="shared" si="0"/>
        <v>0</v>
      </c>
    </row>
    <row r="9" spans="1:6" ht="38.25">
      <c r="A9" s="413" t="s">
        <v>69</v>
      </c>
      <c r="B9" s="486" t="s">
        <v>432</v>
      </c>
      <c r="C9" s="384" t="s">
        <v>6</v>
      </c>
      <c r="D9" s="391">
        <v>1</v>
      </c>
      <c r="E9" s="671"/>
      <c r="F9" s="313">
        <f t="shared" si="0"/>
        <v>0</v>
      </c>
    </row>
    <row r="10" spans="1:6" ht="38.25">
      <c r="A10" s="416" t="s">
        <v>68</v>
      </c>
      <c r="B10" s="487" t="s">
        <v>46</v>
      </c>
      <c r="C10" s="384" t="s">
        <v>9</v>
      </c>
      <c r="D10" s="391">
        <v>14.5</v>
      </c>
      <c r="E10" s="671"/>
      <c r="F10" s="313">
        <f t="shared" si="0"/>
        <v>0</v>
      </c>
    </row>
    <row r="11" spans="1:6" ht="39" thickBot="1">
      <c r="A11" s="413" t="s">
        <v>67</v>
      </c>
      <c r="B11" s="488" t="s">
        <v>51</v>
      </c>
      <c r="C11" s="268" t="s">
        <v>427</v>
      </c>
      <c r="D11" s="418">
        <v>258</v>
      </c>
      <c r="E11" s="673"/>
      <c r="F11" s="419">
        <f t="shared" si="0"/>
        <v>0</v>
      </c>
    </row>
    <row r="12" spans="1:6" ht="13.5" thickBot="1">
      <c r="A12" s="420" t="s">
        <v>34</v>
      </c>
      <c r="B12" s="421" t="s">
        <v>12</v>
      </c>
      <c r="C12" s="422"/>
      <c r="D12" s="423"/>
      <c r="E12" s="292"/>
      <c r="F12" s="210">
        <f>SUM(F6:F11)</f>
        <v>0</v>
      </c>
    </row>
    <row r="13" spans="1:6" ht="13.5" thickBot="1">
      <c r="A13" s="424"/>
      <c r="B13" s="425"/>
      <c r="C13" s="426"/>
      <c r="D13" s="427"/>
      <c r="E13" s="293"/>
      <c r="F13" s="428"/>
    </row>
    <row r="14" spans="1:6" ht="13.5" thickBot="1">
      <c r="A14" s="429"/>
      <c r="B14" s="430" t="s">
        <v>35</v>
      </c>
      <c r="C14" s="431"/>
      <c r="D14" s="432"/>
      <c r="E14" s="294"/>
      <c r="F14" s="295"/>
    </row>
    <row r="15" spans="1:6" ht="63.75">
      <c r="A15" s="433"/>
      <c r="B15" s="434" t="s">
        <v>50</v>
      </c>
      <c r="C15" s="435"/>
      <c r="D15" s="385"/>
      <c r="E15" s="296"/>
      <c r="F15" s="297"/>
    </row>
    <row r="16" spans="1:6" ht="51">
      <c r="A16" s="433"/>
      <c r="B16" s="436" t="s">
        <v>21</v>
      </c>
      <c r="C16" s="384"/>
      <c r="D16" s="391"/>
      <c r="E16" s="308"/>
      <c r="F16" s="313"/>
    </row>
    <row r="17" spans="1:6" ht="63.75">
      <c r="A17" s="413"/>
      <c r="B17" s="436" t="s">
        <v>123</v>
      </c>
      <c r="C17" s="384"/>
      <c r="D17" s="391"/>
      <c r="E17" s="308"/>
      <c r="F17" s="313"/>
    </row>
    <row r="18" spans="1:6" ht="38.25">
      <c r="A18" s="416" t="s">
        <v>73</v>
      </c>
      <c r="B18" s="483" t="s">
        <v>52</v>
      </c>
      <c r="C18" s="386" t="s">
        <v>453</v>
      </c>
      <c r="D18" s="391">
        <v>3.2</v>
      </c>
      <c r="E18" s="671"/>
      <c r="F18" s="313">
        <f>D18*E18</f>
        <v>0</v>
      </c>
    </row>
    <row r="19" spans="1:6" ht="38.25">
      <c r="A19" s="416" t="s">
        <v>74</v>
      </c>
      <c r="B19" s="489" t="s">
        <v>138</v>
      </c>
      <c r="C19" s="386" t="s">
        <v>453</v>
      </c>
      <c r="D19" s="391">
        <v>283</v>
      </c>
      <c r="E19" s="671"/>
      <c r="F19" s="313">
        <f>D19*E19</f>
        <v>0</v>
      </c>
    </row>
    <row r="20" spans="1:6" ht="51">
      <c r="A20" s="416" t="s">
        <v>75</v>
      </c>
      <c r="B20" s="489" t="s">
        <v>454</v>
      </c>
      <c r="C20" s="386"/>
      <c r="D20" s="437"/>
      <c r="E20" s="388"/>
      <c r="F20" s="438"/>
    </row>
    <row r="21" spans="1:6" ht="14.25">
      <c r="A21" s="416"/>
      <c r="B21" s="484" t="s">
        <v>56</v>
      </c>
      <c r="C21" s="386" t="s">
        <v>453</v>
      </c>
      <c r="D21" s="437">
        <v>664</v>
      </c>
      <c r="E21" s="672"/>
      <c r="F21" s="438">
        <f>D21*E21</f>
        <v>0</v>
      </c>
    </row>
    <row r="22" spans="1:6" ht="14.25">
      <c r="A22" s="416"/>
      <c r="B22" s="484" t="s">
        <v>55</v>
      </c>
      <c r="C22" s="386" t="s">
        <v>453</v>
      </c>
      <c r="D22" s="437">
        <v>30</v>
      </c>
      <c r="E22" s="672"/>
      <c r="F22" s="438">
        <f>D22*E22</f>
        <v>0</v>
      </c>
    </row>
    <row r="23" spans="1:6" ht="38.25">
      <c r="A23" s="416" t="s">
        <v>76</v>
      </c>
      <c r="B23" s="490" t="s">
        <v>25</v>
      </c>
      <c r="C23" s="274" t="s">
        <v>427</v>
      </c>
      <c r="D23" s="391">
        <v>1459</v>
      </c>
      <c r="E23" s="671"/>
      <c r="F23" s="438">
        <f t="shared" ref="F23:F41" si="1">D23*E23</f>
        <v>0</v>
      </c>
    </row>
    <row r="24" spans="1:6" ht="76.5">
      <c r="A24" s="416" t="s">
        <v>77</v>
      </c>
      <c r="B24" s="483" t="s">
        <v>53</v>
      </c>
      <c r="C24" s="386" t="s">
        <v>6</v>
      </c>
      <c r="D24" s="391">
        <v>10</v>
      </c>
      <c r="E24" s="674"/>
      <c r="F24" s="438">
        <f t="shared" si="1"/>
        <v>0</v>
      </c>
    </row>
    <row r="25" spans="1:6" ht="38.25">
      <c r="A25" s="416" t="s">
        <v>78</v>
      </c>
      <c r="B25" s="483" t="s">
        <v>43</v>
      </c>
      <c r="C25" s="274" t="s">
        <v>427</v>
      </c>
      <c r="D25" s="391">
        <v>446</v>
      </c>
      <c r="E25" s="671"/>
      <c r="F25" s="438">
        <f t="shared" si="1"/>
        <v>0</v>
      </c>
    </row>
    <row r="26" spans="1:6" ht="51">
      <c r="A26" s="416" t="s">
        <v>79</v>
      </c>
      <c r="B26" s="489" t="s">
        <v>116</v>
      </c>
      <c r="C26" s="386" t="s">
        <v>453</v>
      </c>
      <c r="D26" s="391">
        <v>50.77</v>
      </c>
      <c r="E26" s="671"/>
      <c r="F26" s="438">
        <f t="shared" si="1"/>
        <v>0</v>
      </c>
    </row>
    <row r="27" spans="1:6" ht="38.25">
      <c r="A27" s="416" t="s">
        <v>80</v>
      </c>
      <c r="B27" s="491" t="s">
        <v>118</v>
      </c>
      <c r="C27" s="386" t="s">
        <v>427</v>
      </c>
      <c r="D27" s="391">
        <v>16</v>
      </c>
      <c r="E27" s="671"/>
      <c r="F27" s="438">
        <f t="shared" si="1"/>
        <v>0</v>
      </c>
    </row>
    <row r="28" spans="1:6" ht="25.5">
      <c r="A28" s="416" t="s">
        <v>81</v>
      </c>
      <c r="B28" s="492" t="s">
        <v>119</v>
      </c>
      <c r="C28" s="386" t="s">
        <v>120</v>
      </c>
      <c r="D28" s="391">
        <v>150</v>
      </c>
      <c r="E28" s="671"/>
      <c r="F28" s="438">
        <f t="shared" si="1"/>
        <v>0</v>
      </c>
    </row>
    <row r="29" spans="1:6" ht="51">
      <c r="A29" s="416" t="s">
        <v>82</v>
      </c>
      <c r="B29" s="491" t="s">
        <v>458</v>
      </c>
      <c r="C29" s="386" t="s">
        <v>453</v>
      </c>
      <c r="D29" s="391">
        <v>5.2</v>
      </c>
      <c r="E29" s="671"/>
      <c r="F29" s="438">
        <f t="shared" si="1"/>
        <v>0</v>
      </c>
    </row>
    <row r="30" spans="1:6" ht="76.5">
      <c r="A30" s="416" t="s">
        <v>83</v>
      </c>
      <c r="B30" s="492" t="s">
        <v>456</v>
      </c>
      <c r="C30" s="386" t="s">
        <v>453</v>
      </c>
      <c r="D30" s="391">
        <v>8.5</v>
      </c>
      <c r="E30" s="671"/>
      <c r="F30" s="438">
        <f t="shared" si="1"/>
        <v>0</v>
      </c>
    </row>
    <row r="31" spans="1:6" ht="63.75">
      <c r="A31" s="416" t="s">
        <v>84</v>
      </c>
      <c r="B31" s="489" t="s">
        <v>417</v>
      </c>
      <c r="C31" s="386" t="s">
        <v>453</v>
      </c>
      <c r="D31" s="391">
        <v>136.68</v>
      </c>
      <c r="E31" s="671"/>
      <c r="F31" s="438">
        <f t="shared" si="1"/>
        <v>0</v>
      </c>
    </row>
    <row r="32" spans="1:6" ht="102">
      <c r="A32" s="416" t="s">
        <v>85</v>
      </c>
      <c r="B32" s="483" t="s">
        <v>114</v>
      </c>
      <c r="C32" s="386" t="s">
        <v>453</v>
      </c>
      <c r="D32" s="391">
        <v>437.5</v>
      </c>
      <c r="E32" s="671"/>
      <c r="F32" s="438">
        <f t="shared" si="1"/>
        <v>0</v>
      </c>
    </row>
    <row r="33" spans="1:6" ht="51">
      <c r="A33" s="416" t="s">
        <v>91</v>
      </c>
      <c r="B33" s="493" t="s">
        <v>457</v>
      </c>
      <c r="C33" s="386" t="s">
        <v>453</v>
      </c>
      <c r="D33" s="391">
        <v>170</v>
      </c>
      <c r="E33" s="671"/>
      <c r="F33" s="438">
        <f t="shared" si="1"/>
        <v>0</v>
      </c>
    </row>
    <row r="34" spans="1:6" ht="38.25">
      <c r="A34" s="416" t="s">
        <v>90</v>
      </c>
      <c r="B34" s="493" t="s">
        <v>418</v>
      </c>
      <c r="C34" s="386" t="s">
        <v>453</v>
      </c>
      <c r="D34" s="391">
        <v>113</v>
      </c>
      <c r="E34" s="671"/>
      <c r="F34" s="438">
        <f t="shared" si="1"/>
        <v>0</v>
      </c>
    </row>
    <row r="35" spans="1:6" ht="38.25">
      <c r="A35" s="416" t="s">
        <v>89</v>
      </c>
      <c r="B35" s="490" t="s">
        <v>44</v>
      </c>
      <c r="C35" s="384" t="s">
        <v>9</v>
      </c>
      <c r="D35" s="391">
        <v>390.5</v>
      </c>
      <c r="E35" s="671"/>
      <c r="F35" s="438">
        <f t="shared" si="1"/>
        <v>0</v>
      </c>
    </row>
    <row r="36" spans="1:6" ht="38.25">
      <c r="A36" s="416" t="s">
        <v>88</v>
      </c>
      <c r="B36" s="490" t="s">
        <v>54</v>
      </c>
      <c r="C36" s="386" t="s">
        <v>453</v>
      </c>
      <c r="D36" s="391">
        <v>539.5</v>
      </c>
      <c r="E36" s="671"/>
      <c r="F36" s="438">
        <f t="shared" si="1"/>
        <v>0</v>
      </c>
    </row>
    <row r="37" spans="1:6" ht="38.25">
      <c r="A37" s="416" t="s">
        <v>87</v>
      </c>
      <c r="B37" s="494" t="s">
        <v>112</v>
      </c>
      <c r="C37" s="386" t="s">
        <v>453</v>
      </c>
      <c r="D37" s="391">
        <v>12.9</v>
      </c>
      <c r="E37" s="671"/>
      <c r="F37" s="438">
        <f t="shared" si="1"/>
        <v>0</v>
      </c>
    </row>
    <row r="38" spans="1:6" ht="63.75">
      <c r="A38" s="416" t="s">
        <v>86</v>
      </c>
      <c r="B38" s="483" t="s">
        <v>113</v>
      </c>
      <c r="C38" s="274" t="s">
        <v>427</v>
      </c>
      <c r="D38" s="391">
        <v>595</v>
      </c>
      <c r="E38" s="671"/>
      <c r="F38" s="438">
        <f t="shared" si="1"/>
        <v>0</v>
      </c>
    </row>
    <row r="39" spans="1:6" ht="38.25">
      <c r="A39" s="416" t="s">
        <v>92</v>
      </c>
      <c r="B39" s="494" t="s">
        <v>419</v>
      </c>
      <c r="C39" s="384" t="s">
        <v>9</v>
      </c>
      <c r="D39" s="391">
        <v>142.5</v>
      </c>
      <c r="E39" s="671"/>
      <c r="F39" s="438">
        <f t="shared" si="1"/>
        <v>0</v>
      </c>
    </row>
    <row r="40" spans="1:6" ht="38.25">
      <c r="A40" s="416" t="s">
        <v>93</v>
      </c>
      <c r="B40" s="489" t="s">
        <v>59</v>
      </c>
      <c r="C40" s="274" t="s">
        <v>453</v>
      </c>
      <c r="D40" s="391">
        <v>3.2</v>
      </c>
      <c r="E40" s="671"/>
      <c r="F40" s="438">
        <f t="shared" si="1"/>
        <v>0</v>
      </c>
    </row>
    <row r="41" spans="1:6" ht="26.25" thickBot="1">
      <c r="A41" s="417" t="s">
        <v>94</v>
      </c>
      <c r="B41" s="495" t="s">
        <v>72</v>
      </c>
      <c r="C41" s="268" t="s">
        <v>427</v>
      </c>
      <c r="D41" s="418">
        <v>16</v>
      </c>
      <c r="E41" s="673"/>
      <c r="F41" s="439">
        <f t="shared" si="1"/>
        <v>0</v>
      </c>
    </row>
    <row r="42" spans="1:6" ht="13.5" thickBot="1">
      <c r="A42" s="504" t="s">
        <v>36</v>
      </c>
      <c r="B42" s="505" t="s">
        <v>11</v>
      </c>
      <c r="C42" s="506"/>
      <c r="D42" s="507"/>
      <c r="E42" s="298"/>
      <c r="F42" s="211">
        <f>SUM(F18:F41)</f>
        <v>0</v>
      </c>
    </row>
    <row r="43" spans="1:6" ht="13.5" thickBot="1">
      <c r="A43" s="424"/>
      <c r="B43" s="446"/>
      <c r="C43" s="447"/>
      <c r="D43" s="448"/>
      <c r="E43" s="299"/>
      <c r="F43" s="293"/>
    </row>
    <row r="44" spans="1:6" ht="13.5" thickBot="1">
      <c r="A44" s="449"/>
      <c r="B44" s="450" t="s">
        <v>37</v>
      </c>
      <c r="C44" s="451"/>
      <c r="D44" s="452"/>
      <c r="E44" s="453"/>
      <c r="F44" s="454"/>
    </row>
    <row r="45" spans="1:6" ht="76.5">
      <c r="A45" s="433"/>
      <c r="B45" s="455" t="s">
        <v>20</v>
      </c>
      <c r="C45" s="456"/>
      <c r="D45" s="457"/>
      <c r="E45" s="458"/>
      <c r="F45" s="459"/>
    </row>
    <row r="46" spans="1:6" ht="76.5">
      <c r="A46" s="416" t="s">
        <v>95</v>
      </c>
      <c r="B46" s="490" t="s">
        <v>126</v>
      </c>
      <c r="C46" s="460" t="s">
        <v>9</v>
      </c>
      <c r="D46" s="461">
        <v>354.5</v>
      </c>
      <c r="E46" s="675"/>
      <c r="F46" s="307">
        <f t="shared" ref="F46:F58" si="2">D46*E46</f>
        <v>0</v>
      </c>
    </row>
    <row r="47" spans="1:6" ht="76.5">
      <c r="A47" s="416" t="s">
        <v>117</v>
      </c>
      <c r="B47" s="483" t="s">
        <v>420</v>
      </c>
      <c r="C47" s="460" t="s">
        <v>9</v>
      </c>
      <c r="D47" s="461">
        <v>36</v>
      </c>
      <c r="E47" s="675"/>
      <c r="F47" s="307">
        <f t="shared" si="2"/>
        <v>0</v>
      </c>
    </row>
    <row r="48" spans="1:6" ht="38.25">
      <c r="A48" s="245" t="s">
        <v>96</v>
      </c>
      <c r="B48" s="390" t="s">
        <v>421</v>
      </c>
      <c r="C48" s="384" t="s">
        <v>6</v>
      </c>
      <c r="D48" s="496">
        <v>1</v>
      </c>
      <c r="E48" s="676"/>
      <c r="F48" s="497">
        <f t="shared" si="2"/>
        <v>0</v>
      </c>
    </row>
    <row r="49" spans="1:6" ht="216.75">
      <c r="A49" s="416" t="s">
        <v>97</v>
      </c>
      <c r="B49" s="498" t="s">
        <v>127</v>
      </c>
      <c r="C49" s="460"/>
      <c r="D49" s="461"/>
      <c r="E49" s="462"/>
      <c r="F49" s="307"/>
    </row>
    <row r="50" spans="1:6">
      <c r="A50" s="416"/>
      <c r="B50" s="499" t="s">
        <v>26</v>
      </c>
      <c r="C50" s="460" t="s">
        <v>6</v>
      </c>
      <c r="D50" s="461">
        <v>11</v>
      </c>
      <c r="E50" s="675"/>
      <c r="F50" s="307">
        <f t="shared" si="2"/>
        <v>0</v>
      </c>
    </row>
    <row r="51" spans="1:6">
      <c r="A51" s="416"/>
      <c r="B51" s="499" t="s">
        <v>27</v>
      </c>
      <c r="C51" s="460" t="s">
        <v>6</v>
      </c>
      <c r="D51" s="461">
        <v>2</v>
      </c>
      <c r="E51" s="675"/>
      <c r="F51" s="307">
        <f t="shared" si="2"/>
        <v>0</v>
      </c>
    </row>
    <row r="52" spans="1:6">
      <c r="A52" s="416"/>
      <c r="B52" s="499" t="s">
        <v>121</v>
      </c>
      <c r="C52" s="460" t="s">
        <v>6</v>
      </c>
      <c r="D52" s="461">
        <v>1</v>
      </c>
      <c r="E52" s="675"/>
      <c r="F52" s="307">
        <f t="shared" si="2"/>
        <v>0</v>
      </c>
    </row>
    <row r="53" spans="1:6">
      <c r="A53" s="416"/>
      <c r="B53" s="499" t="s">
        <v>122</v>
      </c>
      <c r="C53" s="460" t="s">
        <v>6</v>
      </c>
      <c r="D53" s="461">
        <v>1</v>
      </c>
      <c r="E53" s="675"/>
      <c r="F53" s="307">
        <f t="shared" si="2"/>
        <v>0</v>
      </c>
    </row>
    <row r="54" spans="1:6" ht="51">
      <c r="A54" s="416" t="s">
        <v>98</v>
      </c>
      <c r="B54" s="490" t="s">
        <v>128</v>
      </c>
      <c r="C54" s="384" t="s">
        <v>6</v>
      </c>
      <c r="D54" s="391">
        <v>1</v>
      </c>
      <c r="E54" s="671"/>
      <c r="F54" s="307">
        <f t="shared" si="2"/>
        <v>0</v>
      </c>
    </row>
    <row r="55" spans="1:6" ht="114.75">
      <c r="A55" s="416" t="s">
        <v>99</v>
      </c>
      <c r="B55" s="483" t="s">
        <v>135</v>
      </c>
      <c r="C55" s="384" t="s">
        <v>6</v>
      </c>
      <c r="D55" s="391">
        <v>4</v>
      </c>
      <c r="E55" s="674"/>
      <c r="F55" s="307">
        <f t="shared" si="2"/>
        <v>0</v>
      </c>
    </row>
    <row r="56" spans="1:6" ht="51">
      <c r="A56" s="416" t="s">
        <v>100</v>
      </c>
      <c r="B56" s="483" t="s">
        <v>60</v>
      </c>
      <c r="C56" s="384" t="s">
        <v>6</v>
      </c>
      <c r="D56" s="391">
        <v>4</v>
      </c>
      <c r="E56" s="674"/>
      <c r="F56" s="307">
        <f t="shared" si="2"/>
        <v>0</v>
      </c>
    </row>
    <row r="57" spans="1:6" ht="51">
      <c r="A57" s="416" t="s">
        <v>101</v>
      </c>
      <c r="B57" s="390" t="s">
        <v>115</v>
      </c>
      <c r="C57" s="384" t="s">
        <v>6</v>
      </c>
      <c r="D57" s="391">
        <v>4</v>
      </c>
      <c r="E57" s="674"/>
      <c r="F57" s="307">
        <f t="shared" si="2"/>
        <v>0</v>
      </c>
    </row>
    <row r="58" spans="1:6" ht="102.75" thickBot="1">
      <c r="A58" s="416" t="s">
        <v>422</v>
      </c>
      <c r="B58" s="488" t="s">
        <v>57</v>
      </c>
      <c r="C58" s="463" t="s">
        <v>9</v>
      </c>
      <c r="D58" s="418">
        <v>20</v>
      </c>
      <c r="E58" s="677"/>
      <c r="F58" s="302">
        <f t="shared" si="2"/>
        <v>0</v>
      </c>
    </row>
    <row r="59" spans="1:6" ht="13.5" thickBot="1">
      <c r="A59" s="464" t="s">
        <v>38</v>
      </c>
      <c r="B59" s="465" t="s">
        <v>22</v>
      </c>
      <c r="C59" s="466"/>
      <c r="D59" s="467"/>
      <c r="E59" s="468"/>
      <c r="F59" s="469">
        <f>SUM(F46:F58)</f>
        <v>0</v>
      </c>
    </row>
    <row r="60" spans="1:6" ht="13.5" thickBot="1">
      <c r="A60" s="424"/>
      <c r="B60" s="425"/>
      <c r="C60" s="426"/>
      <c r="D60" s="427"/>
      <c r="E60" s="293"/>
      <c r="F60" s="293"/>
    </row>
    <row r="61" spans="1:6" ht="13.5" thickBot="1">
      <c r="A61" s="429"/>
      <c r="B61" s="470" t="s">
        <v>39</v>
      </c>
      <c r="C61" s="471"/>
      <c r="D61" s="472"/>
      <c r="E61" s="309"/>
      <c r="F61" s="310"/>
    </row>
    <row r="62" spans="1:6" ht="76.5">
      <c r="A62" s="413"/>
      <c r="B62" s="434" t="s">
        <v>8</v>
      </c>
      <c r="C62" s="435"/>
      <c r="D62" s="385"/>
      <c r="E62" s="296"/>
      <c r="F62" s="297"/>
    </row>
    <row r="63" spans="1:6" ht="25.5">
      <c r="A63" s="416" t="s">
        <v>102</v>
      </c>
      <c r="B63" s="483" t="s">
        <v>41</v>
      </c>
      <c r="C63" s="384" t="s">
        <v>15</v>
      </c>
      <c r="D63" s="391">
        <v>10</v>
      </c>
      <c r="E63" s="678"/>
      <c r="F63" s="313">
        <f t="shared" ref="F63:F72" si="3">D63*E63</f>
        <v>0</v>
      </c>
    </row>
    <row r="64" spans="1:6" ht="25.5">
      <c r="A64" s="416" t="s">
        <v>103</v>
      </c>
      <c r="B64" s="483" t="s">
        <v>61</v>
      </c>
      <c r="C64" s="384" t="s">
        <v>28</v>
      </c>
      <c r="D64" s="391">
        <v>15</v>
      </c>
      <c r="E64" s="674"/>
      <c r="F64" s="313">
        <f t="shared" si="3"/>
        <v>0</v>
      </c>
    </row>
    <row r="65" spans="1:6" ht="25.5">
      <c r="A65" s="416" t="s">
        <v>104</v>
      </c>
      <c r="B65" s="500" t="s">
        <v>42</v>
      </c>
      <c r="C65" s="274" t="s">
        <v>9</v>
      </c>
      <c r="D65" s="280">
        <v>390.5</v>
      </c>
      <c r="E65" s="679"/>
      <c r="F65" s="313">
        <f t="shared" si="3"/>
        <v>0</v>
      </c>
    </row>
    <row r="66" spans="1:6" ht="25.5">
      <c r="A66" s="416" t="s">
        <v>105</v>
      </c>
      <c r="B66" s="490" t="s">
        <v>433</v>
      </c>
      <c r="C66" s="384" t="s">
        <v>427</v>
      </c>
      <c r="D66" s="391">
        <v>258</v>
      </c>
      <c r="E66" s="680"/>
      <c r="F66" s="313">
        <f t="shared" si="3"/>
        <v>0</v>
      </c>
    </row>
    <row r="67" spans="1:6" ht="25.5">
      <c r="A67" s="416" t="s">
        <v>106</v>
      </c>
      <c r="B67" s="490" t="s">
        <v>426</v>
      </c>
      <c r="C67" s="384" t="s">
        <v>427</v>
      </c>
      <c r="D67" s="391">
        <v>258</v>
      </c>
      <c r="E67" s="680"/>
      <c r="F67" s="313">
        <f t="shared" si="3"/>
        <v>0</v>
      </c>
    </row>
    <row r="68" spans="1:6" ht="51">
      <c r="A68" s="416" t="s">
        <v>107</v>
      </c>
      <c r="B68" s="500" t="s">
        <v>428</v>
      </c>
      <c r="C68" s="274" t="s">
        <v>9</v>
      </c>
      <c r="D68" s="280">
        <v>354.5</v>
      </c>
      <c r="E68" s="679"/>
      <c r="F68" s="313">
        <f t="shared" si="3"/>
        <v>0</v>
      </c>
    </row>
    <row r="69" spans="1:6" ht="38.25">
      <c r="A69" s="416" t="s">
        <v>108</v>
      </c>
      <c r="B69" s="500" t="s">
        <v>429</v>
      </c>
      <c r="C69" s="274" t="s">
        <v>9</v>
      </c>
      <c r="D69" s="280">
        <v>36</v>
      </c>
      <c r="E69" s="679"/>
      <c r="F69" s="313">
        <f t="shared" ref="F69:F70" si="4">D69*E69</f>
        <v>0</v>
      </c>
    </row>
    <row r="70" spans="1:6" ht="38.25">
      <c r="A70" s="416" t="s">
        <v>109</v>
      </c>
      <c r="B70" s="390" t="s">
        <v>136</v>
      </c>
      <c r="C70" s="274" t="s">
        <v>6</v>
      </c>
      <c r="D70" s="280">
        <v>15</v>
      </c>
      <c r="E70" s="679"/>
      <c r="F70" s="313">
        <f t="shared" si="4"/>
        <v>0</v>
      </c>
    </row>
    <row r="71" spans="1:6" ht="51">
      <c r="A71" s="416" t="s">
        <v>110</v>
      </c>
      <c r="B71" s="390" t="s">
        <v>137</v>
      </c>
      <c r="C71" s="274" t="s">
        <v>9</v>
      </c>
      <c r="D71" s="391">
        <v>354.5</v>
      </c>
      <c r="E71" s="671"/>
      <c r="F71" s="313">
        <f t="shared" ref="F71" si="5">D71*E71</f>
        <v>0</v>
      </c>
    </row>
    <row r="72" spans="1:6" ht="114.75">
      <c r="A72" s="416" t="s">
        <v>111</v>
      </c>
      <c r="B72" s="501" t="s">
        <v>49</v>
      </c>
      <c r="C72" s="384" t="s">
        <v>9</v>
      </c>
      <c r="D72" s="391">
        <v>390.5</v>
      </c>
      <c r="E72" s="671"/>
      <c r="F72" s="313">
        <f t="shared" si="3"/>
        <v>0</v>
      </c>
    </row>
    <row r="73" spans="1:6" ht="13.5" thickBot="1">
      <c r="A73" s="473" t="s">
        <v>40</v>
      </c>
      <c r="B73" s="474" t="s">
        <v>10</v>
      </c>
      <c r="C73" s="475"/>
      <c r="D73" s="476"/>
      <c r="E73" s="314"/>
      <c r="F73" s="315">
        <f>SUM(F63:F72)</f>
        <v>0</v>
      </c>
    </row>
    <row r="74" spans="1:6" ht="13.5" thickBot="1"/>
    <row r="75" spans="1:6" ht="13.5" thickBot="1">
      <c r="A75" s="204" t="s">
        <v>129</v>
      </c>
      <c r="B75" s="205" t="s">
        <v>166</v>
      </c>
      <c r="C75" s="206"/>
      <c r="D75" s="207"/>
      <c r="E75" s="208"/>
      <c r="F75" s="209">
        <f>F12+F42+F59+F73</f>
        <v>0</v>
      </c>
    </row>
    <row r="99" spans="4:4">
      <c r="D99" s="478"/>
    </row>
    <row r="100" spans="4:4">
      <c r="D100" s="478"/>
    </row>
    <row r="101" spans="4:4">
      <c r="D101" s="478"/>
    </row>
    <row r="102" spans="4:4">
      <c r="D102" s="478"/>
    </row>
  </sheetData>
  <sheetProtection algorithmName="SHA-512" hashValue="wmkmhMYGlAduJB0vZXEZoab5MNc11w6+rWM3iaNAfJp5Mm94HgbFpRYhGfNTqrnSv5BuWvIyyygqgb9pvN4JPg==" saltValue="tacIgrFw08Zy2SVwi4C/Gw==" spinCount="100000" sheet="1" objects="1" scenarios="1"/>
  <phoneticPr fontId="55"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5"/>
  <sheetViews>
    <sheetView view="pageBreakPreview" zoomScaleNormal="100" zoomScaleSheetLayoutView="100" workbookViewId="0">
      <pane ySplit="3" topLeftCell="A55" activePane="bottomLeft" state="frozen"/>
      <selection pane="bottomLeft" activeCell="E47" sqref="E47:E55"/>
    </sheetView>
  </sheetViews>
  <sheetFormatPr defaultColWidth="9.140625" defaultRowHeight="12.75"/>
  <cols>
    <col min="1" max="1" width="5.7109375" style="118" customWidth="1"/>
    <col min="2" max="2" width="41.42578125" style="517" customWidth="1"/>
    <col min="3" max="3" width="6.5703125" style="119" bestFit="1" customWidth="1"/>
    <col min="4" max="4" width="8.42578125" style="120" bestFit="1" customWidth="1"/>
    <col min="5" max="5" width="13.5703125" style="146" customWidth="1"/>
    <col min="6" max="6" width="13.140625" style="146" customWidth="1"/>
    <col min="7" max="16384" width="9.140625" style="517"/>
  </cols>
  <sheetData>
    <row r="1" spans="1:6">
      <c r="A1" s="508" t="s">
        <v>131</v>
      </c>
      <c r="B1" s="516" t="s">
        <v>132</v>
      </c>
    </row>
    <row r="2" spans="1:6" ht="13.5" thickBot="1">
      <c r="A2" s="508"/>
      <c r="B2" s="516"/>
    </row>
    <row r="3" spans="1:6" ht="26.25" thickBot="1">
      <c r="A3" s="30" t="s">
        <v>0</v>
      </c>
      <c r="B3" s="20" t="s">
        <v>1</v>
      </c>
      <c r="C3" s="20" t="s">
        <v>2</v>
      </c>
      <c r="D3" s="21" t="s">
        <v>3</v>
      </c>
      <c r="E3" s="534" t="s">
        <v>4</v>
      </c>
      <c r="F3" s="147" t="s">
        <v>5</v>
      </c>
    </row>
    <row r="4" spans="1:6" s="518" customFormat="1" ht="13.5" thickBot="1">
      <c r="A4" s="108"/>
      <c r="B4" s="106"/>
      <c r="C4" s="106"/>
      <c r="D4" s="107"/>
      <c r="E4" s="148"/>
      <c r="F4" s="149"/>
    </row>
    <row r="5" spans="1:6" ht="13.5" thickBot="1">
      <c r="A5" s="110"/>
      <c r="B5" s="22" t="s">
        <v>29</v>
      </c>
      <c r="C5" s="121"/>
      <c r="D5" s="122"/>
      <c r="E5" s="150"/>
      <c r="F5" s="151"/>
    </row>
    <row r="6" spans="1:6" ht="38.25">
      <c r="A6" s="112" t="s">
        <v>63</v>
      </c>
      <c r="B6" s="519" t="s">
        <v>58</v>
      </c>
      <c r="C6" s="123" t="s">
        <v>6</v>
      </c>
      <c r="D6" s="125">
        <v>2</v>
      </c>
      <c r="E6" s="681"/>
      <c r="F6" s="509">
        <f t="shared" ref="F6:F10" si="0">D6*E6</f>
        <v>0</v>
      </c>
    </row>
    <row r="7" spans="1:6" ht="25.5">
      <c r="A7" s="111" t="s">
        <v>71</v>
      </c>
      <c r="B7" s="519" t="s">
        <v>45</v>
      </c>
      <c r="C7" s="123" t="s">
        <v>9</v>
      </c>
      <c r="D7" s="124">
        <v>78.5</v>
      </c>
      <c r="E7" s="682"/>
      <c r="F7" s="153">
        <f t="shared" si="0"/>
        <v>0</v>
      </c>
    </row>
    <row r="8" spans="1:6" ht="25.5">
      <c r="A8" s="112" t="s">
        <v>70</v>
      </c>
      <c r="B8" s="520" t="s">
        <v>24</v>
      </c>
      <c r="C8" s="123" t="s">
        <v>6</v>
      </c>
      <c r="D8" s="124">
        <v>3</v>
      </c>
      <c r="E8" s="682"/>
      <c r="F8" s="153">
        <f t="shared" si="0"/>
        <v>0</v>
      </c>
    </row>
    <row r="9" spans="1:6" ht="38.25">
      <c r="A9" s="112" t="s">
        <v>69</v>
      </c>
      <c r="B9" s="521" t="s">
        <v>46</v>
      </c>
      <c r="C9" s="123" t="s">
        <v>9</v>
      </c>
      <c r="D9" s="124">
        <v>18</v>
      </c>
      <c r="E9" s="682"/>
      <c r="F9" s="153">
        <f t="shared" si="0"/>
        <v>0</v>
      </c>
    </row>
    <row r="10" spans="1:6" ht="39" thickBot="1">
      <c r="A10" s="185" t="s">
        <v>68</v>
      </c>
      <c r="B10" s="522" t="s">
        <v>51</v>
      </c>
      <c r="C10" s="182" t="s">
        <v>48</v>
      </c>
      <c r="D10" s="145">
        <v>259</v>
      </c>
      <c r="E10" s="683"/>
      <c r="F10" s="186">
        <f t="shared" si="0"/>
        <v>0</v>
      </c>
    </row>
    <row r="11" spans="1:6" ht="13.5" thickBot="1">
      <c r="A11" s="47" t="s">
        <v>34</v>
      </c>
      <c r="B11" s="169" t="s">
        <v>12</v>
      </c>
      <c r="C11" s="171"/>
      <c r="D11" s="172"/>
      <c r="E11" s="173"/>
      <c r="F11" s="170">
        <f>SUM(F6:F10)</f>
        <v>0</v>
      </c>
    </row>
    <row r="12" spans="1:6" ht="13.5" thickBot="1">
      <c r="A12" s="113"/>
      <c r="B12" s="23"/>
      <c r="C12" s="127"/>
      <c r="D12" s="128"/>
      <c r="E12" s="154"/>
      <c r="F12" s="155"/>
    </row>
    <row r="13" spans="1:6" ht="13.5" thickBot="1">
      <c r="A13" s="114"/>
      <c r="B13" s="24" t="s">
        <v>35</v>
      </c>
      <c r="C13" s="129"/>
      <c r="D13" s="130"/>
      <c r="E13" s="156"/>
      <c r="F13" s="157"/>
    </row>
    <row r="14" spans="1:6" ht="63.75">
      <c r="A14" s="115"/>
      <c r="B14" s="25" t="s">
        <v>50</v>
      </c>
      <c r="C14" s="131"/>
      <c r="D14" s="125"/>
      <c r="E14" s="158"/>
      <c r="F14" s="159"/>
    </row>
    <row r="15" spans="1:6" ht="51">
      <c r="A15" s="115"/>
      <c r="B15" s="26" t="s">
        <v>21</v>
      </c>
      <c r="C15" s="123"/>
      <c r="D15" s="124"/>
      <c r="E15" s="152"/>
      <c r="F15" s="153"/>
    </row>
    <row r="16" spans="1:6" ht="63.75">
      <c r="A16" s="111"/>
      <c r="B16" s="26" t="s">
        <v>123</v>
      </c>
      <c r="C16" s="123"/>
      <c r="D16" s="124"/>
      <c r="E16" s="152"/>
      <c r="F16" s="153"/>
    </row>
    <row r="17" spans="1:6" ht="38.25">
      <c r="A17" s="112" t="s">
        <v>73</v>
      </c>
      <c r="B17" s="523" t="s">
        <v>138</v>
      </c>
      <c r="C17" s="132" t="s">
        <v>47</v>
      </c>
      <c r="D17" s="124">
        <v>129.5</v>
      </c>
      <c r="E17" s="682"/>
      <c r="F17" s="153">
        <f>D17*E17</f>
        <v>0</v>
      </c>
    </row>
    <row r="18" spans="1:6" ht="51">
      <c r="A18" s="112" t="s">
        <v>74</v>
      </c>
      <c r="B18" s="523" t="s">
        <v>454</v>
      </c>
      <c r="C18" s="132"/>
      <c r="D18" s="180"/>
      <c r="E18" s="181"/>
      <c r="F18" s="160"/>
    </row>
    <row r="19" spans="1:6" ht="14.25">
      <c r="A19" s="112"/>
      <c r="B19" s="524" t="s">
        <v>56</v>
      </c>
      <c r="C19" s="132" t="s">
        <v>47</v>
      </c>
      <c r="D19" s="180">
        <v>135</v>
      </c>
      <c r="E19" s="684"/>
      <c r="F19" s="160">
        <f>D19*E19</f>
        <v>0</v>
      </c>
    </row>
    <row r="20" spans="1:6" ht="38.25">
      <c r="A20" s="112" t="s">
        <v>75</v>
      </c>
      <c r="B20" s="525" t="s">
        <v>25</v>
      </c>
      <c r="C20" s="126" t="s">
        <v>48</v>
      </c>
      <c r="D20" s="124">
        <v>295</v>
      </c>
      <c r="E20" s="682"/>
      <c r="F20" s="160">
        <f t="shared" ref="F20:F31" si="1">D20*E20</f>
        <v>0</v>
      </c>
    </row>
    <row r="21" spans="1:6" ht="38.25">
      <c r="A21" s="112" t="s">
        <v>76</v>
      </c>
      <c r="B21" s="519" t="s">
        <v>43</v>
      </c>
      <c r="C21" s="126" t="s">
        <v>48</v>
      </c>
      <c r="D21" s="124">
        <v>90.28</v>
      </c>
      <c r="E21" s="682"/>
      <c r="F21" s="160">
        <f t="shared" si="1"/>
        <v>0</v>
      </c>
    </row>
    <row r="22" spans="1:6" ht="51">
      <c r="A22" s="112" t="s">
        <v>77</v>
      </c>
      <c r="B22" s="523" t="s">
        <v>116</v>
      </c>
      <c r="C22" s="132" t="s">
        <v>47</v>
      </c>
      <c r="D22" s="124">
        <v>10.210000000000001</v>
      </c>
      <c r="E22" s="682"/>
      <c r="F22" s="160">
        <f t="shared" si="1"/>
        <v>0</v>
      </c>
    </row>
    <row r="23" spans="1:6" ht="63.75">
      <c r="A23" s="112" t="s">
        <v>78</v>
      </c>
      <c r="B23" s="523" t="s">
        <v>417</v>
      </c>
      <c r="C23" s="132" t="s">
        <v>47</v>
      </c>
      <c r="D23" s="124">
        <v>27.48</v>
      </c>
      <c r="E23" s="682"/>
      <c r="F23" s="160">
        <f t="shared" si="1"/>
        <v>0</v>
      </c>
    </row>
    <row r="24" spans="1:6" ht="102">
      <c r="A24" s="112" t="s">
        <v>79</v>
      </c>
      <c r="B24" s="519" t="s">
        <v>114</v>
      </c>
      <c r="C24" s="132" t="s">
        <v>47</v>
      </c>
      <c r="D24" s="124">
        <v>83</v>
      </c>
      <c r="E24" s="682"/>
      <c r="F24" s="160">
        <f t="shared" si="1"/>
        <v>0</v>
      </c>
    </row>
    <row r="25" spans="1:6" ht="51">
      <c r="A25" s="112" t="s">
        <v>80</v>
      </c>
      <c r="B25" s="526" t="s">
        <v>457</v>
      </c>
      <c r="C25" s="132" t="s">
        <v>47</v>
      </c>
      <c r="D25" s="124">
        <v>77.7</v>
      </c>
      <c r="E25" s="682"/>
      <c r="F25" s="160">
        <f t="shared" si="1"/>
        <v>0</v>
      </c>
    </row>
    <row r="26" spans="1:6" ht="38.25">
      <c r="A26" s="112" t="s">
        <v>81</v>
      </c>
      <c r="B26" s="526" t="s">
        <v>418</v>
      </c>
      <c r="C26" s="132" t="s">
        <v>47</v>
      </c>
      <c r="D26" s="124">
        <v>51.8</v>
      </c>
      <c r="E26" s="682"/>
      <c r="F26" s="160">
        <f t="shared" si="1"/>
        <v>0</v>
      </c>
    </row>
    <row r="27" spans="1:6" ht="38.25">
      <c r="A27" s="112" t="s">
        <v>82</v>
      </c>
      <c r="B27" s="525" t="s">
        <v>434</v>
      </c>
      <c r="C27" s="123" t="s">
        <v>9</v>
      </c>
      <c r="D27" s="124">
        <v>78.5</v>
      </c>
      <c r="E27" s="682"/>
      <c r="F27" s="160">
        <f t="shared" si="1"/>
        <v>0</v>
      </c>
    </row>
    <row r="28" spans="1:6" ht="38.25">
      <c r="A28" s="112" t="s">
        <v>83</v>
      </c>
      <c r="B28" s="525" t="s">
        <v>54</v>
      </c>
      <c r="C28" s="132" t="s">
        <v>47</v>
      </c>
      <c r="D28" s="124">
        <v>181.5</v>
      </c>
      <c r="E28" s="682"/>
      <c r="F28" s="160">
        <f t="shared" si="1"/>
        <v>0</v>
      </c>
    </row>
    <row r="29" spans="1:6" ht="38.25">
      <c r="A29" s="112" t="s">
        <v>84</v>
      </c>
      <c r="B29" s="527" t="s">
        <v>112</v>
      </c>
      <c r="C29" s="132" t="s">
        <v>47</v>
      </c>
      <c r="D29" s="124">
        <v>12.95</v>
      </c>
      <c r="E29" s="682"/>
      <c r="F29" s="160">
        <f t="shared" si="1"/>
        <v>0</v>
      </c>
    </row>
    <row r="30" spans="1:6" ht="63.75">
      <c r="A30" s="112" t="s">
        <v>85</v>
      </c>
      <c r="B30" s="519" t="s">
        <v>113</v>
      </c>
      <c r="C30" s="126" t="s">
        <v>48</v>
      </c>
      <c r="D30" s="124">
        <v>259</v>
      </c>
      <c r="E30" s="682"/>
      <c r="F30" s="160">
        <f t="shared" si="1"/>
        <v>0</v>
      </c>
    </row>
    <row r="31" spans="1:6" ht="26.25" thickBot="1">
      <c r="A31" s="143" t="s">
        <v>91</v>
      </c>
      <c r="B31" s="528" t="s">
        <v>134</v>
      </c>
      <c r="C31" s="144" t="s">
        <v>9</v>
      </c>
      <c r="D31" s="145">
        <v>139</v>
      </c>
      <c r="E31" s="683"/>
      <c r="F31" s="183">
        <f t="shared" si="1"/>
        <v>0</v>
      </c>
    </row>
    <row r="32" spans="1:6" ht="13.5" thickBot="1">
      <c r="A32" s="174" t="s">
        <v>36</v>
      </c>
      <c r="B32" s="175" t="s">
        <v>11</v>
      </c>
      <c r="C32" s="176"/>
      <c r="D32" s="177"/>
      <c r="E32" s="178"/>
      <c r="F32" s="179">
        <f>SUM(F17:F31)</f>
        <v>0</v>
      </c>
    </row>
    <row r="33" spans="1:6" ht="13.5" thickBot="1">
      <c r="A33" s="113"/>
      <c r="B33" s="27"/>
      <c r="C33" s="133"/>
      <c r="D33" s="134"/>
      <c r="E33" s="161"/>
      <c r="F33" s="154"/>
    </row>
    <row r="34" spans="1:6" ht="13.5" thickBot="1">
      <c r="A34" s="116"/>
      <c r="B34" s="28" t="s">
        <v>37</v>
      </c>
      <c r="C34" s="135"/>
      <c r="D34" s="136"/>
      <c r="E34" s="162"/>
      <c r="F34" s="163"/>
    </row>
    <row r="35" spans="1:6" ht="76.5">
      <c r="A35" s="115"/>
      <c r="B35" s="187" t="s">
        <v>20</v>
      </c>
      <c r="C35" s="188"/>
      <c r="D35" s="189"/>
      <c r="E35" s="190"/>
      <c r="F35" s="191"/>
    </row>
    <row r="36" spans="1:6" ht="76.5">
      <c r="A36" s="112" t="s">
        <v>95</v>
      </c>
      <c r="B36" s="525" t="s">
        <v>126</v>
      </c>
      <c r="C36" s="137" t="s">
        <v>9</v>
      </c>
      <c r="D36" s="138">
        <v>78.5</v>
      </c>
      <c r="E36" s="685"/>
      <c r="F36" s="165">
        <f t="shared" ref="F36:F42" si="2">D36*E36</f>
        <v>0</v>
      </c>
    </row>
    <row r="37" spans="1:6" ht="216.75">
      <c r="A37" s="112" t="s">
        <v>96</v>
      </c>
      <c r="B37" s="529" t="s">
        <v>127</v>
      </c>
      <c r="C37" s="137"/>
      <c r="D37" s="138"/>
      <c r="E37" s="164"/>
      <c r="F37" s="165"/>
    </row>
    <row r="38" spans="1:6">
      <c r="A38" s="112"/>
      <c r="B38" s="530" t="s">
        <v>26</v>
      </c>
      <c r="C38" s="137" t="s">
        <v>6</v>
      </c>
      <c r="D38" s="138">
        <v>3</v>
      </c>
      <c r="E38" s="685"/>
      <c r="F38" s="165">
        <f t="shared" si="2"/>
        <v>0</v>
      </c>
    </row>
    <row r="39" spans="1:6" ht="114.75">
      <c r="A39" s="112" t="s">
        <v>97</v>
      </c>
      <c r="B39" s="519" t="s">
        <v>135</v>
      </c>
      <c r="C39" s="123" t="s">
        <v>6</v>
      </c>
      <c r="D39" s="124">
        <v>2</v>
      </c>
      <c r="E39" s="681"/>
      <c r="F39" s="165">
        <f t="shared" si="2"/>
        <v>0</v>
      </c>
    </row>
    <row r="40" spans="1:6" ht="51">
      <c r="A40" s="112" t="s">
        <v>98</v>
      </c>
      <c r="B40" s="519" t="s">
        <v>60</v>
      </c>
      <c r="C40" s="123" t="s">
        <v>6</v>
      </c>
      <c r="D40" s="124">
        <v>2</v>
      </c>
      <c r="E40" s="681"/>
      <c r="F40" s="165">
        <f t="shared" si="2"/>
        <v>0</v>
      </c>
    </row>
    <row r="41" spans="1:6" ht="51">
      <c r="A41" s="112" t="s">
        <v>99</v>
      </c>
      <c r="B41" s="531" t="s">
        <v>115</v>
      </c>
      <c r="C41" s="123" t="s">
        <v>6</v>
      </c>
      <c r="D41" s="124">
        <v>2</v>
      </c>
      <c r="E41" s="681"/>
      <c r="F41" s="165">
        <f t="shared" si="2"/>
        <v>0</v>
      </c>
    </row>
    <row r="42" spans="1:6" ht="102.75" thickBot="1">
      <c r="A42" s="143" t="s">
        <v>100</v>
      </c>
      <c r="B42" s="522" t="s">
        <v>57</v>
      </c>
      <c r="C42" s="144" t="s">
        <v>9</v>
      </c>
      <c r="D42" s="145">
        <v>10</v>
      </c>
      <c r="E42" s="686"/>
      <c r="F42" s="168">
        <f t="shared" si="2"/>
        <v>0</v>
      </c>
    </row>
    <row r="43" spans="1:6" ht="13.5" thickBot="1">
      <c r="A43" s="192" t="s">
        <v>38</v>
      </c>
      <c r="B43" s="193" t="s">
        <v>22</v>
      </c>
      <c r="C43" s="194"/>
      <c r="D43" s="195"/>
      <c r="E43" s="196"/>
      <c r="F43" s="197">
        <f>SUM(F36:F42)</f>
        <v>0</v>
      </c>
    </row>
    <row r="44" spans="1:6" ht="13.5" thickBot="1">
      <c r="A44" s="113"/>
      <c r="B44" s="23"/>
      <c r="C44" s="127"/>
      <c r="D44" s="128"/>
      <c r="E44" s="154"/>
      <c r="F44" s="154"/>
    </row>
    <row r="45" spans="1:6" ht="13.5" thickBot="1">
      <c r="A45" s="114"/>
      <c r="B45" s="29" t="s">
        <v>39</v>
      </c>
      <c r="C45" s="139"/>
      <c r="D45" s="140"/>
      <c r="E45" s="166"/>
      <c r="F45" s="167"/>
    </row>
    <row r="46" spans="1:6" ht="76.5">
      <c r="A46" s="111"/>
      <c r="B46" s="25" t="s">
        <v>8</v>
      </c>
      <c r="C46" s="131"/>
      <c r="D46" s="125"/>
      <c r="E46" s="158"/>
      <c r="F46" s="159"/>
    </row>
    <row r="47" spans="1:6" ht="25.5">
      <c r="A47" s="112" t="s">
        <v>102</v>
      </c>
      <c r="B47" s="519" t="s">
        <v>41</v>
      </c>
      <c r="C47" s="123" t="s">
        <v>15</v>
      </c>
      <c r="D47" s="124">
        <v>2</v>
      </c>
      <c r="E47" s="687"/>
      <c r="F47" s="153">
        <f t="shared" ref="F47:F55" si="3">D47*E47</f>
        <v>0</v>
      </c>
    </row>
    <row r="48" spans="1:6" ht="25.5">
      <c r="A48" s="112" t="s">
        <v>103</v>
      </c>
      <c r="B48" s="519" t="s">
        <v>61</v>
      </c>
      <c r="C48" s="123" t="s">
        <v>28</v>
      </c>
      <c r="D48" s="124">
        <v>4</v>
      </c>
      <c r="E48" s="681"/>
      <c r="F48" s="153">
        <f t="shared" si="3"/>
        <v>0</v>
      </c>
    </row>
    <row r="49" spans="1:6" ht="25.5">
      <c r="A49" s="112" t="s">
        <v>104</v>
      </c>
      <c r="B49" s="532" t="s">
        <v>42</v>
      </c>
      <c r="C49" s="126" t="s">
        <v>9</v>
      </c>
      <c r="D49" s="141">
        <v>78.5</v>
      </c>
      <c r="E49" s="688"/>
      <c r="F49" s="153">
        <f t="shared" si="3"/>
        <v>0</v>
      </c>
    </row>
    <row r="50" spans="1:6" ht="25.5">
      <c r="A50" s="112" t="s">
        <v>105</v>
      </c>
      <c r="B50" s="525" t="s">
        <v>423</v>
      </c>
      <c r="C50" s="123" t="s">
        <v>48</v>
      </c>
      <c r="D50" s="124">
        <v>259</v>
      </c>
      <c r="E50" s="689"/>
      <c r="F50" s="153">
        <f t="shared" si="3"/>
        <v>0</v>
      </c>
    </row>
    <row r="51" spans="1:6" ht="25.5">
      <c r="A51" s="112" t="s">
        <v>106</v>
      </c>
      <c r="B51" s="525" t="s">
        <v>424</v>
      </c>
      <c r="C51" s="123" t="s">
        <v>48</v>
      </c>
      <c r="D51" s="124">
        <v>259</v>
      </c>
      <c r="E51" s="689"/>
      <c r="F51" s="153">
        <f t="shared" si="3"/>
        <v>0</v>
      </c>
    </row>
    <row r="52" spans="1:6" ht="51">
      <c r="A52" s="117" t="s">
        <v>107</v>
      </c>
      <c r="B52" s="532" t="s">
        <v>428</v>
      </c>
      <c r="C52" s="126" t="s">
        <v>9</v>
      </c>
      <c r="D52" s="141">
        <v>78.5</v>
      </c>
      <c r="E52" s="688"/>
      <c r="F52" s="153">
        <f t="shared" si="3"/>
        <v>0</v>
      </c>
    </row>
    <row r="53" spans="1:6" ht="38.25">
      <c r="A53" s="117" t="s">
        <v>108</v>
      </c>
      <c r="B53" s="531" t="s">
        <v>136</v>
      </c>
      <c r="C53" s="126" t="s">
        <v>6</v>
      </c>
      <c r="D53" s="141">
        <v>3</v>
      </c>
      <c r="E53" s="688"/>
      <c r="F53" s="153">
        <f t="shared" ref="F53" si="4">D53*E53</f>
        <v>0</v>
      </c>
    </row>
    <row r="54" spans="1:6" ht="51">
      <c r="A54" s="112" t="s">
        <v>109</v>
      </c>
      <c r="B54" s="531" t="s">
        <v>137</v>
      </c>
      <c r="C54" s="126" t="s">
        <v>9</v>
      </c>
      <c r="D54" s="124">
        <v>78.5</v>
      </c>
      <c r="E54" s="682"/>
      <c r="F54" s="153">
        <f t="shared" ref="F54" si="5">D54*E54</f>
        <v>0</v>
      </c>
    </row>
    <row r="55" spans="1:6" ht="114.75">
      <c r="A55" s="112" t="s">
        <v>110</v>
      </c>
      <c r="B55" s="533" t="s">
        <v>459</v>
      </c>
      <c r="C55" s="123" t="s">
        <v>9</v>
      </c>
      <c r="D55" s="124">
        <v>78.5</v>
      </c>
      <c r="E55" s="682"/>
      <c r="F55" s="153">
        <f t="shared" si="3"/>
        <v>0</v>
      </c>
    </row>
    <row r="56" spans="1:6" ht="13.5" thickBot="1">
      <c r="A56" s="198" t="s">
        <v>40</v>
      </c>
      <c r="B56" s="199" t="s">
        <v>10</v>
      </c>
      <c r="C56" s="200"/>
      <c r="D56" s="201"/>
      <c r="E56" s="202"/>
      <c r="F56" s="203">
        <f>SUM(F47:F55)</f>
        <v>0</v>
      </c>
    </row>
    <row r="57" spans="1:6" ht="13.5" thickBot="1"/>
    <row r="58" spans="1:6" ht="13.5" thickBot="1">
      <c r="A58" s="510" t="s">
        <v>140</v>
      </c>
      <c r="B58" s="511" t="s">
        <v>167</v>
      </c>
      <c r="C58" s="512"/>
      <c r="D58" s="513"/>
      <c r="E58" s="514"/>
      <c r="F58" s="515">
        <f>F11+F32+F43+F56</f>
        <v>0</v>
      </c>
    </row>
    <row r="82" spans="4:4">
      <c r="D82" s="142"/>
    </row>
    <row r="83" spans="4:4">
      <c r="D83" s="142"/>
    </row>
    <row r="84" spans="4:4">
      <c r="D84" s="142"/>
    </row>
    <row r="85" spans="4:4">
      <c r="D85" s="142"/>
    </row>
  </sheetData>
  <sheetProtection algorithmName="SHA-512" hashValue="mEG97cfJ+sGcmQ4HkhFyCPS/dcUbUcjdCfkDZFZKvCY3pPKPtEPP5123Zy7p5iqxbJfSILBs+PsWWubL7DqgRw==" saltValue="F9zN/gZ2nVqcIe220kJMyw==" spinCount="100000" sheet="1" objects="1" scenarios="1"/>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F37C-437D-43B3-BDEE-900896782BCB}">
  <dimension ref="A1:F173"/>
  <sheetViews>
    <sheetView view="pageBreakPreview" zoomScaleNormal="100" zoomScaleSheetLayoutView="100" workbookViewId="0">
      <pane ySplit="3" topLeftCell="A27" activePane="bottomLeft" state="frozen"/>
      <selection pane="bottomLeft" activeCell="A35" sqref="A35:XFD35"/>
    </sheetView>
  </sheetViews>
  <sheetFormatPr defaultColWidth="9.140625" defaultRowHeight="12.75"/>
  <cols>
    <col min="1" max="1" width="8" style="247" bestFit="1" customWidth="1"/>
    <col min="2" max="2" width="41.5703125" style="641" customWidth="1"/>
    <col min="3" max="3" width="6.5703125" style="561" bestFit="1" customWidth="1"/>
    <col min="4" max="4" width="8.42578125" style="562" bestFit="1" customWidth="1"/>
    <col min="5" max="5" width="12.5703125" style="563" customWidth="1"/>
    <col min="6" max="6" width="11.7109375" style="283" customWidth="1"/>
    <col min="7" max="16384" width="9.140625" style="541"/>
  </cols>
  <sheetData>
    <row r="1" spans="1:6">
      <c r="A1" s="237" t="s">
        <v>141</v>
      </c>
      <c r="B1" s="560" t="s">
        <v>403</v>
      </c>
      <c r="F1" s="316"/>
    </row>
    <row r="2" spans="1:6" ht="13.5" thickBot="1">
      <c r="A2" s="237"/>
      <c r="B2" s="560"/>
      <c r="F2" s="284"/>
    </row>
    <row r="3" spans="1:6" ht="26.25" thickBot="1">
      <c r="A3" s="334" t="s">
        <v>0</v>
      </c>
      <c r="B3" s="564" t="s">
        <v>1</v>
      </c>
      <c r="C3" s="564" t="s">
        <v>2</v>
      </c>
      <c r="D3" s="565" t="s">
        <v>3</v>
      </c>
      <c r="E3" s="503" t="s">
        <v>4</v>
      </c>
      <c r="F3" s="285" t="s">
        <v>5</v>
      </c>
    </row>
    <row r="4" spans="1:6" s="542" customFormat="1" ht="13.5" thickBot="1">
      <c r="A4" s="214"/>
      <c r="B4" s="566"/>
      <c r="C4" s="566"/>
      <c r="D4" s="567"/>
      <c r="E4" s="568"/>
      <c r="F4" s="287"/>
    </row>
    <row r="5" spans="1:6" ht="13.5" thickBot="1">
      <c r="A5" s="238"/>
      <c r="B5" s="569" t="s">
        <v>29</v>
      </c>
      <c r="C5" s="570"/>
      <c r="D5" s="571"/>
      <c r="E5" s="572"/>
      <c r="F5" s="289"/>
    </row>
    <row r="6" spans="1:6" ht="26.25" thickBot="1">
      <c r="A6" s="239"/>
      <c r="B6" s="543" t="s">
        <v>168</v>
      </c>
      <c r="C6" s="573"/>
      <c r="D6" s="574">
        <v>0</v>
      </c>
      <c r="E6" s="575"/>
      <c r="F6" s="291"/>
    </row>
    <row r="7" spans="1:6" ht="13.5" thickBot="1">
      <c r="A7" s="218" t="s">
        <v>34</v>
      </c>
      <c r="B7" s="576" t="s">
        <v>12</v>
      </c>
      <c r="C7" s="577"/>
      <c r="D7" s="578"/>
      <c r="E7" s="579"/>
      <c r="F7" s="210">
        <f>F6</f>
        <v>0</v>
      </c>
    </row>
    <row r="8" spans="1:6" ht="13.5" thickBot="1">
      <c r="A8" s="329"/>
      <c r="B8" s="580"/>
      <c r="C8" s="581"/>
      <c r="D8" s="582"/>
      <c r="E8" s="583"/>
      <c r="F8" s="321"/>
    </row>
    <row r="9" spans="1:6" ht="13.5" thickBot="1">
      <c r="A9" s="240"/>
      <c r="B9" s="584" t="s">
        <v>35</v>
      </c>
      <c r="C9" s="585"/>
      <c r="D9" s="586"/>
      <c r="E9" s="587"/>
      <c r="F9" s="295"/>
    </row>
    <row r="10" spans="1:6" ht="26.25" thickBot="1">
      <c r="A10" s="241"/>
      <c r="B10" s="543" t="s">
        <v>169</v>
      </c>
      <c r="C10" s="588"/>
      <c r="D10" s="589">
        <v>0</v>
      </c>
      <c r="E10" s="590"/>
      <c r="F10" s="297"/>
    </row>
    <row r="11" spans="1:6" ht="13.5" thickBot="1">
      <c r="A11" s="222" t="s">
        <v>36</v>
      </c>
      <c r="B11" s="591" t="s">
        <v>11</v>
      </c>
      <c r="C11" s="592"/>
      <c r="D11" s="593"/>
      <c r="E11" s="594"/>
      <c r="F11" s="211">
        <f>F10</f>
        <v>0</v>
      </c>
    </row>
    <row r="12" spans="1:6" ht="13.5" thickBot="1">
      <c r="A12" s="242"/>
      <c r="B12" s="595"/>
      <c r="C12" s="596"/>
      <c r="D12" s="597"/>
      <c r="E12" s="598"/>
      <c r="F12" s="293"/>
    </row>
    <row r="13" spans="1:6" ht="13.5" thickBot="1">
      <c r="A13" s="243"/>
      <c r="B13" s="225" t="s">
        <v>170</v>
      </c>
      <c r="C13" s="599"/>
      <c r="D13" s="600"/>
      <c r="E13" s="601"/>
      <c r="F13" s="301"/>
    </row>
    <row r="14" spans="1:6" ht="76.5">
      <c r="A14" s="241"/>
      <c r="B14" s="226" t="s">
        <v>20</v>
      </c>
      <c r="C14" s="573"/>
      <c r="D14" s="574"/>
      <c r="E14" s="575"/>
      <c r="F14" s="291"/>
    </row>
    <row r="15" spans="1:6" ht="26.25" thickBot="1">
      <c r="A15" s="392" t="s">
        <v>95</v>
      </c>
      <c r="B15" s="544" t="s">
        <v>435</v>
      </c>
      <c r="C15" s="602" t="s">
        <v>436</v>
      </c>
      <c r="D15" s="603">
        <v>4</v>
      </c>
      <c r="E15" s="690"/>
      <c r="F15" s="545">
        <f>SUM(D15*E15)</f>
        <v>0</v>
      </c>
    </row>
    <row r="16" spans="1:6" ht="115.5" thickBot="1">
      <c r="A16" s="244" t="s">
        <v>96</v>
      </c>
      <c r="B16" s="494" t="s">
        <v>437</v>
      </c>
      <c r="C16" s="604" t="s">
        <v>6</v>
      </c>
      <c r="D16" s="605">
        <v>1</v>
      </c>
      <c r="E16" s="691"/>
      <c r="F16" s="302">
        <f t="shared" ref="F16" si="0">D16*E16</f>
        <v>0</v>
      </c>
    </row>
    <row r="17" spans="1:6" ht="13.5" thickBot="1">
      <c r="A17" s="227" t="s">
        <v>38</v>
      </c>
      <c r="B17" s="606" t="s">
        <v>171</v>
      </c>
      <c r="C17" s="607"/>
      <c r="D17" s="608"/>
      <c r="E17" s="609"/>
      <c r="F17" s="304">
        <f>SUM(F15:F16)</f>
        <v>0</v>
      </c>
    </row>
    <row r="18" spans="1:6" ht="13.5" thickBot="1">
      <c r="A18" s="229"/>
      <c r="B18" s="610"/>
      <c r="C18" s="611"/>
      <c r="D18" s="612"/>
      <c r="E18" s="613"/>
      <c r="F18" s="305"/>
    </row>
    <row r="19" spans="1:6" ht="13.5" thickBot="1">
      <c r="A19" s="243"/>
      <c r="B19" s="225" t="s">
        <v>172</v>
      </c>
      <c r="C19" s="599"/>
      <c r="D19" s="600"/>
      <c r="E19" s="601"/>
      <c r="F19" s="301"/>
    </row>
    <row r="20" spans="1:6" ht="76.5">
      <c r="A20" s="241"/>
      <c r="B20" s="231" t="s">
        <v>20</v>
      </c>
      <c r="C20" s="588"/>
      <c r="D20" s="589"/>
      <c r="E20" s="590"/>
      <c r="F20" s="297"/>
    </row>
    <row r="21" spans="1:6" ht="51">
      <c r="A21" s="239"/>
      <c r="B21" s="380" t="s">
        <v>173</v>
      </c>
      <c r="C21" s="614"/>
      <c r="D21" s="615"/>
      <c r="E21" s="616"/>
      <c r="F21" s="307"/>
    </row>
    <row r="22" spans="1:6" ht="63.75">
      <c r="A22" s="245" t="s">
        <v>102</v>
      </c>
      <c r="B22" s="546" t="s">
        <v>438</v>
      </c>
      <c r="C22" s="617" t="s">
        <v>6</v>
      </c>
      <c r="D22" s="618">
        <v>1</v>
      </c>
      <c r="E22" s="692"/>
      <c r="F22" s="307">
        <f t="shared" ref="F22:F38" si="1">D22*E22</f>
        <v>0</v>
      </c>
    </row>
    <row r="23" spans="1:6" ht="63.75">
      <c r="A23" s="245" t="s">
        <v>174</v>
      </c>
      <c r="B23" s="546" t="s">
        <v>439</v>
      </c>
      <c r="C23" s="617" t="s">
        <v>6</v>
      </c>
      <c r="D23" s="618">
        <v>1</v>
      </c>
      <c r="E23" s="692"/>
      <c r="F23" s="307">
        <f t="shared" si="1"/>
        <v>0</v>
      </c>
    </row>
    <row r="24" spans="1:6" ht="242.25">
      <c r="A24" s="245" t="s">
        <v>103</v>
      </c>
      <c r="B24" s="491" t="s">
        <v>460</v>
      </c>
      <c r="C24" s="619" t="s">
        <v>6</v>
      </c>
      <c r="D24" s="620">
        <v>2</v>
      </c>
      <c r="E24" s="692"/>
      <c r="F24" s="307">
        <f t="shared" si="1"/>
        <v>0</v>
      </c>
    </row>
    <row r="25" spans="1:6" ht="76.5">
      <c r="A25" s="245" t="s">
        <v>104</v>
      </c>
      <c r="B25" s="547" t="s">
        <v>440</v>
      </c>
      <c r="C25" s="617" t="s">
        <v>6</v>
      </c>
      <c r="D25" s="618">
        <v>2</v>
      </c>
      <c r="E25" s="692"/>
      <c r="F25" s="307">
        <f t="shared" si="1"/>
        <v>0</v>
      </c>
    </row>
    <row r="26" spans="1:6" ht="25.5">
      <c r="A26" s="245" t="s">
        <v>105</v>
      </c>
      <c r="B26" s="494" t="s">
        <v>175</v>
      </c>
      <c r="C26" s="617"/>
      <c r="D26" s="618"/>
      <c r="E26" s="616"/>
      <c r="F26" s="307"/>
    </row>
    <row r="27" spans="1:6" ht="25.5">
      <c r="A27" s="245"/>
      <c r="B27" s="548" t="s">
        <v>404</v>
      </c>
      <c r="C27" s="621" t="s">
        <v>6</v>
      </c>
      <c r="D27" s="622">
        <v>2</v>
      </c>
      <c r="E27" s="692"/>
      <c r="F27" s="307">
        <f t="shared" si="1"/>
        <v>0</v>
      </c>
    </row>
    <row r="28" spans="1:6">
      <c r="A28" s="245"/>
      <c r="B28" s="548" t="s">
        <v>176</v>
      </c>
      <c r="C28" s="602" t="s">
        <v>6</v>
      </c>
      <c r="D28" s="603">
        <v>2</v>
      </c>
      <c r="E28" s="693"/>
      <c r="F28" s="307">
        <f t="shared" si="1"/>
        <v>0</v>
      </c>
    </row>
    <row r="29" spans="1:6">
      <c r="A29" s="245"/>
      <c r="B29" s="548" t="s">
        <v>177</v>
      </c>
      <c r="C29" s="602" t="s">
        <v>6</v>
      </c>
      <c r="D29" s="603">
        <v>2</v>
      </c>
      <c r="E29" s="693"/>
      <c r="F29" s="307">
        <f t="shared" si="1"/>
        <v>0</v>
      </c>
    </row>
    <row r="30" spans="1:6">
      <c r="A30" s="245"/>
      <c r="B30" s="548" t="s">
        <v>178</v>
      </c>
      <c r="C30" s="602" t="s">
        <v>6</v>
      </c>
      <c r="D30" s="603">
        <v>2</v>
      </c>
      <c r="E30" s="693"/>
      <c r="F30" s="307">
        <f t="shared" si="1"/>
        <v>0</v>
      </c>
    </row>
    <row r="31" spans="1:6">
      <c r="A31" s="245"/>
      <c r="B31" s="548" t="s">
        <v>179</v>
      </c>
      <c r="C31" s="602" t="s">
        <v>6</v>
      </c>
      <c r="D31" s="603">
        <v>1</v>
      </c>
      <c r="E31" s="693"/>
      <c r="F31" s="307">
        <f t="shared" si="1"/>
        <v>0</v>
      </c>
    </row>
    <row r="32" spans="1:6">
      <c r="A32" s="245"/>
      <c r="B32" s="548" t="s">
        <v>180</v>
      </c>
      <c r="C32" s="602" t="s">
        <v>6</v>
      </c>
      <c r="D32" s="603">
        <v>1</v>
      </c>
      <c r="E32" s="693"/>
      <c r="F32" s="307">
        <f t="shared" si="1"/>
        <v>0</v>
      </c>
    </row>
    <row r="33" spans="1:6">
      <c r="A33" s="245"/>
      <c r="B33" s="548" t="s">
        <v>181</v>
      </c>
      <c r="C33" s="602" t="s">
        <v>6</v>
      </c>
      <c r="D33" s="603">
        <v>1</v>
      </c>
      <c r="E33" s="693"/>
      <c r="F33" s="307">
        <f t="shared" si="1"/>
        <v>0</v>
      </c>
    </row>
    <row r="34" spans="1:6" ht="25.5">
      <c r="A34" s="245"/>
      <c r="B34" s="548" t="s">
        <v>182</v>
      </c>
      <c r="C34" s="602" t="s">
        <v>6</v>
      </c>
      <c r="D34" s="603">
        <v>1</v>
      </c>
      <c r="E34" s="693"/>
      <c r="F34" s="307">
        <f t="shared" si="1"/>
        <v>0</v>
      </c>
    </row>
    <row r="35" spans="1:6" ht="38.25">
      <c r="A35" s="245" t="s">
        <v>106</v>
      </c>
      <c r="B35" s="549" t="s">
        <v>442</v>
      </c>
      <c r="C35" s="602" t="s">
        <v>6</v>
      </c>
      <c r="D35" s="603">
        <v>1</v>
      </c>
      <c r="E35" s="694"/>
      <c r="F35" s="307">
        <f t="shared" si="1"/>
        <v>0</v>
      </c>
    </row>
    <row r="36" spans="1:6" ht="25.5">
      <c r="A36" s="245" t="s">
        <v>107</v>
      </c>
      <c r="B36" s="549" t="s">
        <v>441</v>
      </c>
      <c r="C36" s="602" t="s">
        <v>6</v>
      </c>
      <c r="D36" s="603">
        <v>1</v>
      </c>
      <c r="E36" s="695"/>
      <c r="F36" s="307">
        <f t="shared" si="1"/>
        <v>0</v>
      </c>
    </row>
    <row r="37" spans="1:6" ht="127.5">
      <c r="A37" s="245" t="s">
        <v>108</v>
      </c>
      <c r="B37" s="483" t="s">
        <v>448</v>
      </c>
      <c r="C37" s="614" t="s">
        <v>436</v>
      </c>
      <c r="D37" s="603">
        <v>1</v>
      </c>
      <c r="E37" s="690"/>
      <c r="F37" s="545">
        <f t="shared" ref="F37" si="2">SUM(D37*E37)</f>
        <v>0</v>
      </c>
    </row>
    <row r="38" spans="1:6" ht="39" thickBot="1">
      <c r="A38" s="246" t="s">
        <v>109</v>
      </c>
      <c r="B38" s="550" t="s">
        <v>402</v>
      </c>
      <c r="C38" s="602" t="s">
        <v>6</v>
      </c>
      <c r="D38" s="603">
        <v>1</v>
      </c>
      <c r="E38" s="695"/>
      <c r="F38" s="307">
        <f t="shared" si="1"/>
        <v>0</v>
      </c>
    </row>
    <row r="39" spans="1:6" ht="13.5" thickBot="1">
      <c r="A39" s="227" t="s">
        <v>40</v>
      </c>
      <c r="B39" s="606" t="s">
        <v>22</v>
      </c>
      <c r="C39" s="607"/>
      <c r="D39" s="608"/>
      <c r="E39" s="609"/>
      <c r="F39" s="304">
        <f>SUM(F22:F38)</f>
        <v>0</v>
      </c>
    </row>
    <row r="40" spans="1:6" ht="13.5" thickBot="1">
      <c r="A40" s="242"/>
      <c r="B40" s="624"/>
      <c r="C40" s="625"/>
      <c r="D40" s="626"/>
      <c r="E40" s="627"/>
      <c r="F40" s="324"/>
    </row>
    <row r="41" spans="1:6" ht="13.5" thickBot="1">
      <c r="A41" s="240"/>
      <c r="B41" s="628" t="s">
        <v>183</v>
      </c>
      <c r="C41" s="629"/>
      <c r="D41" s="630"/>
      <c r="E41" s="631"/>
      <c r="F41" s="310"/>
    </row>
    <row r="42" spans="1:6" ht="76.5">
      <c r="A42" s="239"/>
      <c r="B42" s="233" t="s">
        <v>8</v>
      </c>
      <c r="C42" s="632"/>
      <c r="D42" s="633"/>
      <c r="E42" s="634"/>
      <c r="F42" s="312"/>
    </row>
    <row r="43" spans="1:6" ht="25.5">
      <c r="A43" s="239"/>
      <c r="B43" s="234" t="s">
        <v>184</v>
      </c>
      <c r="C43" s="614"/>
      <c r="D43" s="615"/>
      <c r="E43" s="623"/>
      <c r="F43" s="313"/>
    </row>
    <row r="44" spans="1:6" ht="38.25">
      <c r="A44" s="246" t="s">
        <v>185</v>
      </c>
      <c r="B44" s="494" t="s">
        <v>443</v>
      </c>
      <c r="C44" s="614" t="s">
        <v>6</v>
      </c>
      <c r="D44" s="635">
        <v>1</v>
      </c>
      <c r="E44" s="696"/>
      <c r="F44" s="313">
        <f t="shared" ref="F44:F45" si="3">D44*E44</f>
        <v>0</v>
      </c>
    </row>
    <row r="45" spans="1:6" ht="25.5">
      <c r="A45" s="393" t="s">
        <v>186</v>
      </c>
      <c r="B45" s="551" t="s">
        <v>444</v>
      </c>
      <c r="C45" s="636" t="s">
        <v>6</v>
      </c>
      <c r="D45" s="635">
        <v>1</v>
      </c>
      <c r="E45" s="697"/>
      <c r="F45" s="395">
        <f t="shared" si="3"/>
        <v>0</v>
      </c>
    </row>
    <row r="46" spans="1:6" ht="25.5">
      <c r="A46" s="245" t="s">
        <v>187</v>
      </c>
      <c r="B46" s="485" t="s">
        <v>61</v>
      </c>
      <c r="C46" s="614" t="s">
        <v>28</v>
      </c>
      <c r="D46" s="615">
        <v>10</v>
      </c>
      <c r="E46" s="698"/>
      <c r="F46" s="313">
        <f t="shared" ref="F46" si="4">D46*E46</f>
        <v>0</v>
      </c>
    </row>
    <row r="47" spans="1:6" ht="13.5" thickBot="1">
      <c r="A47" s="235" t="s">
        <v>445</v>
      </c>
      <c r="B47" s="637" t="s">
        <v>10</v>
      </c>
      <c r="C47" s="638"/>
      <c r="D47" s="639"/>
      <c r="E47" s="640"/>
      <c r="F47" s="315">
        <f>SUM(F44:F46)</f>
        <v>0</v>
      </c>
    </row>
    <row r="48" spans="1:6" ht="13.5" thickBot="1"/>
    <row r="49" spans="1:6" ht="26.25" thickBot="1">
      <c r="A49" s="336" t="s">
        <v>279</v>
      </c>
      <c r="B49" s="642" t="s">
        <v>280</v>
      </c>
      <c r="C49" s="643"/>
      <c r="D49" s="644"/>
      <c r="E49" s="645"/>
      <c r="F49" s="213"/>
    </row>
    <row r="50" spans="1:6" ht="13.5" thickBot="1">
      <c r="A50" s="340"/>
      <c r="B50" s="364" t="s">
        <v>281</v>
      </c>
      <c r="C50" s="366"/>
      <c r="D50" s="366"/>
      <c r="E50" s="646"/>
      <c r="F50" s="367"/>
    </row>
    <row r="51" spans="1:6" ht="39" thickBot="1">
      <c r="A51" s="346" t="s">
        <v>282</v>
      </c>
      <c r="B51" s="552" t="s">
        <v>188</v>
      </c>
      <c r="C51" s="647" t="s">
        <v>189</v>
      </c>
      <c r="D51" s="648">
        <v>1</v>
      </c>
      <c r="E51" s="699"/>
      <c r="F51" s="327">
        <f>D51*E51</f>
        <v>0</v>
      </c>
    </row>
    <row r="52" spans="1:6" ht="13.5" thickBot="1">
      <c r="A52" s="351" t="s">
        <v>283</v>
      </c>
      <c r="B52" s="352" t="s">
        <v>190</v>
      </c>
      <c r="C52" s="366"/>
      <c r="D52" s="354"/>
      <c r="E52" s="646"/>
      <c r="F52" s="356">
        <f>SUM(F51:F51)</f>
        <v>0</v>
      </c>
    </row>
    <row r="53" spans="1:6" ht="13.5" thickBot="1">
      <c r="A53" s="340"/>
      <c r="B53" s="553"/>
      <c r="C53" s="326"/>
      <c r="D53" s="326"/>
      <c r="E53" s="649"/>
      <c r="F53" s="341"/>
    </row>
    <row r="54" spans="1:6" ht="13.5" thickBot="1">
      <c r="A54" s="340"/>
      <c r="B54" s="364" t="s">
        <v>284</v>
      </c>
      <c r="C54" s="366"/>
      <c r="D54" s="366"/>
      <c r="E54" s="646"/>
      <c r="F54" s="367"/>
    </row>
    <row r="55" spans="1:6" ht="25.5">
      <c r="A55" s="347" t="s">
        <v>285</v>
      </c>
      <c r="B55" s="554" t="s">
        <v>191</v>
      </c>
      <c r="C55" s="647" t="s">
        <v>9</v>
      </c>
      <c r="D55" s="648">
        <v>5</v>
      </c>
      <c r="E55" s="699"/>
      <c r="F55" s="327">
        <f>D55*E55</f>
        <v>0</v>
      </c>
    </row>
    <row r="56" spans="1:6">
      <c r="A56" s="347" t="s">
        <v>286</v>
      </c>
      <c r="B56" s="555" t="s">
        <v>192</v>
      </c>
      <c r="C56" s="650" t="s">
        <v>9</v>
      </c>
      <c r="D56" s="651">
        <v>5</v>
      </c>
      <c r="E56" s="700"/>
      <c r="F56" s="323">
        <f t="shared" ref="F56:F59" si="5">D56*E56</f>
        <v>0</v>
      </c>
    </row>
    <row r="57" spans="1:6">
      <c r="A57" s="347" t="s">
        <v>287</v>
      </c>
      <c r="B57" s="555" t="s">
        <v>193</v>
      </c>
      <c r="C57" s="650" t="s">
        <v>9</v>
      </c>
      <c r="D57" s="651">
        <v>3</v>
      </c>
      <c r="E57" s="700"/>
      <c r="F57" s="323">
        <f t="shared" si="5"/>
        <v>0</v>
      </c>
    </row>
    <row r="58" spans="1:6" ht="25.5">
      <c r="A58" s="347" t="s">
        <v>288</v>
      </c>
      <c r="B58" s="555" t="s">
        <v>194</v>
      </c>
      <c r="C58" s="650" t="s">
        <v>9</v>
      </c>
      <c r="D58" s="651">
        <v>20</v>
      </c>
      <c r="E58" s="700"/>
      <c r="F58" s="323">
        <f t="shared" si="5"/>
        <v>0</v>
      </c>
    </row>
    <row r="59" spans="1:6" ht="13.5" thickBot="1">
      <c r="A59" s="347" t="s">
        <v>289</v>
      </c>
      <c r="B59" s="555" t="s">
        <v>195</v>
      </c>
      <c r="C59" s="650" t="s">
        <v>189</v>
      </c>
      <c r="D59" s="651">
        <v>1</v>
      </c>
      <c r="E59" s="700"/>
      <c r="F59" s="323">
        <f t="shared" si="5"/>
        <v>0</v>
      </c>
    </row>
    <row r="60" spans="1:6" ht="13.5" thickBot="1">
      <c r="A60" s="351" t="s">
        <v>290</v>
      </c>
      <c r="B60" s="352" t="s">
        <v>190</v>
      </c>
      <c r="C60" s="366"/>
      <c r="D60" s="354"/>
      <c r="E60" s="652"/>
      <c r="F60" s="356">
        <f>SUM(F55:F59)</f>
        <v>0</v>
      </c>
    </row>
    <row r="61" spans="1:6" ht="13.5" thickBot="1">
      <c r="A61" s="340"/>
      <c r="B61" s="553"/>
      <c r="C61" s="326"/>
      <c r="D61" s="369"/>
      <c r="E61" s="653"/>
      <c r="F61" s="317"/>
    </row>
    <row r="62" spans="1:6" ht="13.5" thickBot="1">
      <c r="A62" s="348"/>
      <c r="B62" s="719" t="s">
        <v>291</v>
      </c>
      <c r="C62" s="720"/>
      <c r="D62" s="720"/>
      <c r="E62" s="720"/>
      <c r="F62" s="721"/>
    </row>
    <row r="63" spans="1:6" ht="38.25">
      <c r="A63" s="347" t="s">
        <v>292</v>
      </c>
      <c r="B63" s="556" t="s">
        <v>196</v>
      </c>
      <c r="C63" s="650" t="s">
        <v>9</v>
      </c>
      <c r="D63" s="651">
        <v>2</v>
      </c>
      <c r="E63" s="700"/>
      <c r="F63" s="323">
        <f t="shared" ref="F63:F68" si="6">D63*E63</f>
        <v>0</v>
      </c>
    </row>
    <row r="64" spans="1:6" ht="25.5">
      <c r="A64" s="347" t="s">
        <v>293</v>
      </c>
      <c r="B64" s="556" t="s">
        <v>197</v>
      </c>
      <c r="C64" s="650" t="s">
        <v>189</v>
      </c>
      <c r="D64" s="651">
        <v>1</v>
      </c>
      <c r="E64" s="700"/>
      <c r="F64" s="323">
        <f t="shared" si="6"/>
        <v>0</v>
      </c>
    </row>
    <row r="65" spans="1:6">
      <c r="A65" s="347" t="s">
        <v>294</v>
      </c>
      <c r="B65" s="556" t="s">
        <v>198</v>
      </c>
      <c r="C65" s="650" t="s">
        <v>9</v>
      </c>
      <c r="D65" s="651">
        <v>2</v>
      </c>
      <c r="E65" s="700"/>
      <c r="F65" s="323">
        <f t="shared" si="6"/>
        <v>0</v>
      </c>
    </row>
    <row r="66" spans="1:6">
      <c r="A66" s="347" t="s">
        <v>295</v>
      </c>
      <c r="B66" s="556" t="s">
        <v>199</v>
      </c>
      <c r="C66" s="650" t="s">
        <v>9</v>
      </c>
      <c r="D66" s="651">
        <v>2</v>
      </c>
      <c r="E66" s="700"/>
      <c r="F66" s="323">
        <f t="shared" si="6"/>
        <v>0</v>
      </c>
    </row>
    <row r="67" spans="1:6">
      <c r="A67" s="347" t="s">
        <v>296</v>
      </c>
      <c r="B67" s="556" t="s">
        <v>200</v>
      </c>
      <c r="C67" s="650" t="s">
        <v>9</v>
      </c>
      <c r="D67" s="651">
        <v>4</v>
      </c>
      <c r="E67" s="700"/>
      <c r="F67" s="323">
        <f t="shared" si="6"/>
        <v>0</v>
      </c>
    </row>
    <row r="68" spans="1:6" ht="13.5" thickBot="1">
      <c r="A68" s="347" t="s">
        <v>297</v>
      </c>
      <c r="B68" s="556" t="s">
        <v>195</v>
      </c>
      <c r="C68" s="650" t="s">
        <v>189</v>
      </c>
      <c r="D68" s="651">
        <v>1</v>
      </c>
      <c r="E68" s="700"/>
      <c r="F68" s="323">
        <f t="shared" si="6"/>
        <v>0</v>
      </c>
    </row>
    <row r="69" spans="1:6" ht="13.5" thickBot="1">
      <c r="A69" s="351" t="s">
        <v>298</v>
      </c>
      <c r="B69" s="352" t="s">
        <v>190</v>
      </c>
      <c r="C69" s="654"/>
      <c r="D69" s="655"/>
      <c r="E69" s="656"/>
      <c r="F69" s="356">
        <f>SUM(F63:F68)</f>
        <v>0</v>
      </c>
    </row>
    <row r="70" spans="1:6" ht="13.5" thickBot="1">
      <c r="A70" s="348"/>
      <c r="B70" s="553"/>
      <c r="C70" s="657"/>
      <c r="D70" s="658"/>
      <c r="E70" s="659"/>
      <c r="F70" s="317"/>
    </row>
    <row r="71" spans="1:6" ht="13.5" thickBot="1">
      <c r="A71" s="348"/>
      <c r="B71" s="719" t="s">
        <v>299</v>
      </c>
      <c r="C71" s="720"/>
      <c r="D71" s="720"/>
      <c r="E71" s="720"/>
      <c r="F71" s="721"/>
    </row>
    <row r="72" spans="1:6" ht="25.5">
      <c r="A72" s="347" t="s">
        <v>300</v>
      </c>
      <c r="B72" s="556" t="s">
        <v>201</v>
      </c>
      <c r="C72" s="650" t="s">
        <v>9</v>
      </c>
      <c r="D72" s="651">
        <v>30</v>
      </c>
      <c r="E72" s="700"/>
      <c r="F72" s="323">
        <f t="shared" ref="F72:F78" si="7">D72*E72</f>
        <v>0</v>
      </c>
    </row>
    <row r="73" spans="1:6" ht="38.25">
      <c r="A73" s="347" t="s">
        <v>301</v>
      </c>
      <c r="B73" s="556" t="s">
        <v>202</v>
      </c>
      <c r="C73" s="650" t="s">
        <v>6</v>
      </c>
      <c r="D73" s="651">
        <v>4</v>
      </c>
      <c r="E73" s="700"/>
      <c r="F73" s="323">
        <f t="shared" si="7"/>
        <v>0</v>
      </c>
    </row>
    <row r="74" spans="1:6">
      <c r="A74" s="347" t="s">
        <v>302</v>
      </c>
      <c r="B74" s="555" t="s">
        <v>203</v>
      </c>
      <c r="C74" s="650" t="s">
        <v>6</v>
      </c>
      <c r="D74" s="651">
        <v>6</v>
      </c>
      <c r="E74" s="700"/>
      <c r="F74" s="323">
        <f t="shared" si="7"/>
        <v>0</v>
      </c>
    </row>
    <row r="75" spans="1:6">
      <c r="A75" s="347" t="s">
        <v>303</v>
      </c>
      <c r="B75" s="555" t="s">
        <v>204</v>
      </c>
      <c r="C75" s="650" t="s">
        <v>6</v>
      </c>
      <c r="D75" s="651">
        <v>1</v>
      </c>
      <c r="E75" s="700"/>
      <c r="F75" s="323">
        <f t="shared" si="7"/>
        <v>0</v>
      </c>
    </row>
    <row r="76" spans="1:6">
      <c r="A76" s="347" t="s">
        <v>304</v>
      </c>
      <c r="B76" s="555" t="s">
        <v>205</v>
      </c>
      <c r="C76" s="650" t="s">
        <v>6</v>
      </c>
      <c r="D76" s="651">
        <v>3</v>
      </c>
      <c r="E76" s="700"/>
      <c r="F76" s="323">
        <f t="shared" si="7"/>
        <v>0</v>
      </c>
    </row>
    <row r="77" spans="1:6" ht="25.5">
      <c r="A77" s="347" t="s">
        <v>305</v>
      </c>
      <c r="B77" s="555" t="s">
        <v>206</v>
      </c>
      <c r="C77" s="650" t="s">
        <v>189</v>
      </c>
      <c r="D77" s="651">
        <v>1</v>
      </c>
      <c r="E77" s="700"/>
      <c r="F77" s="323">
        <f t="shared" si="7"/>
        <v>0</v>
      </c>
    </row>
    <row r="78" spans="1:6" ht="13.5" thickBot="1">
      <c r="A78" s="347" t="s">
        <v>306</v>
      </c>
      <c r="B78" s="555" t="s">
        <v>207</v>
      </c>
      <c r="C78" s="650" t="s">
        <v>189</v>
      </c>
      <c r="D78" s="651">
        <v>1</v>
      </c>
      <c r="E78" s="700"/>
      <c r="F78" s="323">
        <f t="shared" si="7"/>
        <v>0</v>
      </c>
    </row>
    <row r="79" spans="1:6" ht="13.5" thickBot="1">
      <c r="A79" s="351" t="s">
        <v>307</v>
      </c>
      <c r="B79" s="352" t="s">
        <v>190</v>
      </c>
      <c r="C79" s="654"/>
      <c r="D79" s="655"/>
      <c r="E79" s="656"/>
      <c r="F79" s="356">
        <f>SUM(F72:F78)</f>
        <v>0</v>
      </c>
    </row>
    <row r="80" spans="1:6" ht="13.5" thickBot="1">
      <c r="A80" s="348"/>
      <c r="B80" s="553"/>
      <c r="C80" s="657"/>
      <c r="D80" s="658"/>
      <c r="E80" s="659"/>
      <c r="F80" s="317"/>
    </row>
    <row r="81" spans="1:6" ht="13.5" thickBot="1">
      <c r="A81" s="348"/>
      <c r="B81" s="719" t="s">
        <v>308</v>
      </c>
      <c r="C81" s="720"/>
      <c r="D81" s="720"/>
      <c r="E81" s="720"/>
      <c r="F81" s="721"/>
    </row>
    <row r="82" spans="1:6" ht="51">
      <c r="A82" s="347" t="s">
        <v>309</v>
      </c>
      <c r="B82" s="556" t="s">
        <v>208</v>
      </c>
      <c r="C82" s="650" t="s">
        <v>6</v>
      </c>
      <c r="D82" s="651">
        <v>1</v>
      </c>
      <c r="E82" s="700"/>
      <c r="F82" s="323">
        <f t="shared" ref="F82:F114" si="8">D82*E82</f>
        <v>0</v>
      </c>
    </row>
    <row r="83" spans="1:6" ht="25.5">
      <c r="A83" s="347" t="s">
        <v>310</v>
      </c>
      <c r="B83" s="556" t="s">
        <v>209</v>
      </c>
      <c r="C83" s="650" t="s">
        <v>6</v>
      </c>
      <c r="D83" s="651">
        <v>1</v>
      </c>
      <c r="E83" s="700"/>
      <c r="F83" s="323">
        <f t="shared" si="8"/>
        <v>0</v>
      </c>
    </row>
    <row r="84" spans="1:6">
      <c r="A84" s="347" t="s">
        <v>311</v>
      </c>
      <c r="B84" s="556" t="s">
        <v>210</v>
      </c>
      <c r="C84" s="650" t="s">
        <v>6</v>
      </c>
      <c r="D84" s="651">
        <v>1</v>
      </c>
      <c r="E84" s="700"/>
      <c r="F84" s="323">
        <f t="shared" si="8"/>
        <v>0</v>
      </c>
    </row>
    <row r="85" spans="1:6">
      <c r="A85" s="347" t="s">
        <v>312</v>
      </c>
      <c r="B85" s="556" t="s">
        <v>211</v>
      </c>
      <c r="C85" s="650" t="s">
        <v>6</v>
      </c>
      <c r="D85" s="651">
        <v>4</v>
      </c>
      <c r="E85" s="700"/>
      <c r="F85" s="323">
        <f t="shared" si="8"/>
        <v>0</v>
      </c>
    </row>
    <row r="86" spans="1:6" ht="25.5">
      <c r="A86" s="347" t="s">
        <v>313</v>
      </c>
      <c r="B86" s="556" t="s">
        <v>212</v>
      </c>
      <c r="C86" s="650" t="s">
        <v>6</v>
      </c>
      <c r="D86" s="651">
        <v>2</v>
      </c>
      <c r="E86" s="700"/>
      <c r="F86" s="323">
        <f t="shared" si="8"/>
        <v>0</v>
      </c>
    </row>
    <row r="87" spans="1:6">
      <c r="A87" s="347" t="s">
        <v>314</v>
      </c>
      <c r="B87" s="556" t="s">
        <v>213</v>
      </c>
      <c r="C87" s="650" t="s">
        <v>6</v>
      </c>
      <c r="D87" s="651">
        <v>3</v>
      </c>
      <c r="E87" s="700"/>
      <c r="F87" s="323">
        <f t="shared" si="8"/>
        <v>0</v>
      </c>
    </row>
    <row r="88" spans="1:6">
      <c r="A88" s="347" t="s">
        <v>315</v>
      </c>
      <c r="B88" s="556" t="s">
        <v>214</v>
      </c>
      <c r="C88" s="650" t="s">
        <v>6</v>
      </c>
      <c r="D88" s="651">
        <v>1</v>
      </c>
      <c r="E88" s="700"/>
      <c r="F88" s="323">
        <f t="shared" si="8"/>
        <v>0</v>
      </c>
    </row>
    <row r="89" spans="1:6">
      <c r="A89" s="347" t="s">
        <v>316</v>
      </c>
      <c r="B89" s="556" t="s">
        <v>215</v>
      </c>
      <c r="C89" s="650" t="s">
        <v>6</v>
      </c>
      <c r="D89" s="651">
        <v>1</v>
      </c>
      <c r="E89" s="700"/>
      <c r="F89" s="323">
        <f t="shared" si="8"/>
        <v>0</v>
      </c>
    </row>
    <row r="90" spans="1:6">
      <c r="A90" s="347" t="s">
        <v>317</v>
      </c>
      <c r="B90" s="556" t="s">
        <v>216</v>
      </c>
      <c r="C90" s="650" t="s">
        <v>6</v>
      </c>
      <c r="D90" s="651">
        <v>6</v>
      </c>
      <c r="E90" s="700"/>
      <c r="F90" s="323">
        <f t="shared" si="8"/>
        <v>0</v>
      </c>
    </row>
    <row r="91" spans="1:6">
      <c r="A91" s="347" t="s">
        <v>318</v>
      </c>
      <c r="B91" s="556" t="s">
        <v>217</v>
      </c>
      <c r="C91" s="650" t="s">
        <v>6</v>
      </c>
      <c r="D91" s="651">
        <v>1</v>
      </c>
      <c r="E91" s="700"/>
      <c r="F91" s="323">
        <f t="shared" si="8"/>
        <v>0</v>
      </c>
    </row>
    <row r="92" spans="1:6">
      <c r="A92" s="347" t="s">
        <v>319</v>
      </c>
      <c r="B92" s="556" t="s">
        <v>218</v>
      </c>
      <c r="C92" s="650" t="s">
        <v>6</v>
      </c>
      <c r="D92" s="651">
        <v>1</v>
      </c>
      <c r="E92" s="700"/>
      <c r="F92" s="323">
        <f t="shared" si="8"/>
        <v>0</v>
      </c>
    </row>
    <row r="93" spans="1:6">
      <c r="A93" s="347" t="s">
        <v>320</v>
      </c>
      <c r="B93" s="556" t="s">
        <v>219</v>
      </c>
      <c r="C93" s="650" t="s">
        <v>6</v>
      </c>
      <c r="D93" s="651">
        <v>1</v>
      </c>
      <c r="E93" s="700"/>
      <c r="F93" s="323">
        <f t="shared" si="8"/>
        <v>0</v>
      </c>
    </row>
    <row r="94" spans="1:6" ht="38.25">
      <c r="A94" s="347" t="s">
        <v>321</v>
      </c>
      <c r="B94" s="556" t="s">
        <v>220</v>
      </c>
      <c r="C94" s="650" t="s">
        <v>6</v>
      </c>
      <c r="D94" s="651">
        <v>1</v>
      </c>
      <c r="E94" s="700"/>
      <c r="F94" s="323">
        <f t="shared" si="8"/>
        <v>0</v>
      </c>
    </row>
    <row r="95" spans="1:6" ht="25.5">
      <c r="A95" s="347" t="s">
        <v>322</v>
      </c>
      <c r="B95" s="556" t="s">
        <v>221</v>
      </c>
      <c r="C95" s="650" t="s">
        <v>6</v>
      </c>
      <c r="D95" s="651">
        <v>1</v>
      </c>
      <c r="E95" s="700"/>
      <c r="F95" s="323">
        <f t="shared" si="8"/>
        <v>0</v>
      </c>
    </row>
    <row r="96" spans="1:6" ht="25.5">
      <c r="A96" s="347" t="s">
        <v>323</v>
      </c>
      <c r="B96" s="556" t="s">
        <v>222</v>
      </c>
      <c r="C96" s="650" t="s">
        <v>6</v>
      </c>
      <c r="D96" s="651">
        <v>1</v>
      </c>
      <c r="E96" s="700"/>
      <c r="F96" s="323">
        <f t="shared" si="8"/>
        <v>0</v>
      </c>
    </row>
    <row r="97" spans="1:6">
      <c r="A97" s="347" t="s">
        <v>324</v>
      </c>
      <c r="B97" s="556" t="s">
        <v>223</v>
      </c>
      <c r="C97" s="650" t="s">
        <v>6</v>
      </c>
      <c r="D97" s="651">
        <v>1</v>
      </c>
      <c r="E97" s="700"/>
      <c r="F97" s="323">
        <f t="shared" si="8"/>
        <v>0</v>
      </c>
    </row>
    <row r="98" spans="1:6" ht="25.5">
      <c r="A98" s="347" t="s">
        <v>325</v>
      </c>
      <c r="B98" s="556" t="s">
        <v>224</v>
      </c>
      <c r="C98" s="650" t="s">
        <v>6</v>
      </c>
      <c r="D98" s="651">
        <v>1</v>
      </c>
      <c r="E98" s="700"/>
      <c r="F98" s="323">
        <f t="shared" si="8"/>
        <v>0</v>
      </c>
    </row>
    <row r="99" spans="1:6" ht="25.5">
      <c r="A99" s="347" t="s">
        <v>326</v>
      </c>
      <c r="B99" s="556" t="s">
        <v>225</v>
      </c>
      <c r="C99" s="650" t="s">
        <v>6</v>
      </c>
      <c r="D99" s="651">
        <v>1</v>
      </c>
      <c r="E99" s="700"/>
      <c r="F99" s="323">
        <f t="shared" si="8"/>
        <v>0</v>
      </c>
    </row>
    <row r="100" spans="1:6" ht="25.5">
      <c r="A100" s="347" t="s">
        <v>327</v>
      </c>
      <c r="B100" s="556" t="s">
        <v>226</v>
      </c>
      <c r="C100" s="650" t="s">
        <v>6</v>
      </c>
      <c r="D100" s="651">
        <v>1</v>
      </c>
      <c r="E100" s="700"/>
      <c r="F100" s="323">
        <f t="shared" si="8"/>
        <v>0</v>
      </c>
    </row>
    <row r="101" spans="1:6">
      <c r="A101" s="347" t="s">
        <v>328</v>
      </c>
      <c r="B101" s="556" t="s">
        <v>227</v>
      </c>
      <c r="C101" s="650" t="s">
        <v>6</v>
      </c>
      <c r="D101" s="651">
        <v>1</v>
      </c>
      <c r="E101" s="700"/>
      <c r="F101" s="323">
        <f t="shared" si="8"/>
        <v>0</v>
      </c>
    </row>
    <row r="102" spans="1:6" ht="51">
      <c r="A102" s="347" t="s">
        <v>329</v>
      </c>
      <c r="B102" s="556" t="s">
        <v>228</v>
      </c>
      <c r="C102" s="650" t="s">
        <v>6</v>
      </c>
      <c r="D102" s="651">
        <v>1</v>
      </c>
      <c r="E102" s="700"/>
      <c r="F102" s="323">
        <f t="shared" si="8"/>
        <v>0</v>
      </c>
    </row>
    <row r="103" spans="1:6" ht="25.5">
      <c r="A103" s="347" t="s">
        <v>330</v>
      </c>
      <c r="B103" s="556" t="s">
        <v>399</v>
      </c>
      <c r="C103" s="650" t="s">
        <v>6</v>
      </c>
      <c r="D103" s="651">
        <v>2</v>
      </c>
      <c r="E103" s="700"/>
      <c r="F103" s="323">
        <f t="shared" si="8"/>
        <v>0</v>
      </c>
    </row>
    <row r="104" spans="1:6">
      <c r="A104" s="347" t="s">
        <v>331</v>
      </c>
      <c r="B104" s="556" t="s">
        <v>229</v>
      </c>
      <c r="C104" s="650" t="s">
        <v>6</v>
      </c>
      <c r="D104" s="651">
        <v>2</v>
      </c>
      <c r="E104" s="700"/>
      <c r="F104" s="323">
        <f t="shared" si="8"/>
        <v>0</v>
      </c>
    </row>
    <row r="105" spans="1:6" ht="25.5">
      <c r="A105" s="347" t="s">
        <v>332</v>
      </c>
      <c r="B105" s="556" t="s">
        <v>230</v>
      </c>
      <c r="C105" s="650" t="s">
        <v>6</v>
      </c>
      <c r="D105" s="651">
        <v>8</v>
      </c>
      <c r="E105" s="700"/>
      <c r="F105" s="323">
        <f t="shared" si="8"/>
        <v>0</v>
      </c>
    </row>
    <row r="106" spans="1:6" ht="25.5">
      <c r="A106" s="347" t="s">
        <v>333</v>
      </c>
      <c r="B106" s="556" t="s">
        <v>231</v>
      </c>
      <c r="C106" s="650" t="s">
        <v>6</v>
      </c>
      <c r="D106" s="651">
        <v>1</v>
      </c>
      <c r="E106" s="700"/>
      <c r="F106" s="323">
        <f t="shared" si="8"/>
        <v>0</v>
      </c>
    </row>
    <row r="107" spans="1:6" ht="38.25">
      <c r="A107" s="347" t="s">
        <v>334</v>
      </c>
      <c r="B107" s="556" t="s">
        <v>232</v>
      </c>
      <c r="C107" s="650" t="s">
        <v>6</v>
      </c>
      <c r="D107" s="651">
        <v>2</v>
      </c>
      <c r="E107" s="700"/>
      <c r="F107" s="323">
        <f t="shared" si="8"/>
        <v>0</v>
      </c>
    </row>
    <row r="108" spans="1:6" ht="25.5">
      <c r="A108" s="347" t="s">
        <v>335</v>
      </c>
      <c r="B108" s="556" t="s">
        <v>233</v>
      </c>
      <c r="C108" s="650" t="s">
        <v>6</v>
      </c>
      <c r="D108" s="651">
        <v>2</v>
      </c>
      <c r="E108" s="700"/>
      <c r="F108" s="323">
        <f t="shared" si="8"/>
        <v>0</v>
      </c>
    </row>
    <row r="109" spans="1:6" ht="25.5">
      <c r="A109" s="347" t="s">
        <v>336</v>
      </c>
      <c r="B109" s="556" t="s">
        <v>234</v>
      </c>
      <c r="C109" s="650" t="s">
        <v>6</v>
      </c>
      <c r="D109" s="651">
        <v>2</v>
      </c>
      <c r="E109" s="700"/>
      <c r="F109" s="323">
        <f t="shared" si="8"/>
        <v>0</v>
      </c>
    </row>
    <row r="110" spans="1:6">
      <c r="A110" s="347" t="s">
        <v>337</v>
      </c>
      <c r="B110" s="556" t="s">
        <v>235</v>
      </c>
      <c r="C110" s="650" t="s">
        <v>6</v>
      </c>
      <c r="D110" s="651">
        <v>1</v>
      </c>
      <c r="E110" s="700"/>
      <c r="F110" s="323">
        <f t="shared" si="8"/>
        <v>0</v>
      </c>
    </row>
    <row r="111" spans="1:6" ht="25.5">
      <c r="A111" s="347" t="s">
        <v>338</v>
      </c>
      <c r="B111" s="556" t="s">
        <v>236</v>
      </c>
      <c r="C111" s="650" t="s">
        <v>6</v>
      </c>
      <c r="D111" s="651">
        <v>1</v>
      </c>
      <c r="E111" s="700"/>
      <c r="F111" s="323">
        <f t="shared" si="8"/>
        <v>0</v>
      </c>
    </row>
    <row r="112" spans="1:6" ht="25.5">
      <c r="A112" s="347" t="s">
        <v>339</v>
      </c>
      <c r="B112" s="556" t="s">
        <v>237</v>
      </c>
      <c r="C112" s="650" t="s">
        <v>6</v>
      </c>
      <c r="D112" s="651">
        <v>1</v>
      </c>
      <c r="E112" s="700"/>
      <c r="F112" s="323">
        <f t="shared" si="8"/>
        <v>0</v>
      </c>
    </row>
    <row r="113" spans="1:6">
      <c r="A113" s="347" t="s">
        <v>340</v>
      </c>
      <c r="B113" s="556" t="s">
        <v>238</v>
      </c>
      <c r="C113" s="650" t="s">
        <v>6</v>
      </c>
      <c r="D113" s="651">
        <v>1</v>
      </c>
      <c r="E113" s="700"/>
      <c r="F113" s="323">
        <f t="shared" si="8"/>
        <v>0</v>
      </c>
    </row>
    <row r="114" spans="1:6" ht="26.25" thickBot="1">
      <c r="A114" s="347" t="s">
        <v>341</v>
      </c>
      <c r="B114" s="556" t="s">
        <v>239</v>
      </c>
      <c r="C114" s="650" t="s">
        <v>189</v>
      </c>
      <c r="D114" s="651">
        <v>1</v>
      </c>
      <c r="E114" s="700"/>
      <c r="F114" s="323">
        <f t="shared" si="8"/>
        <v>0</v>
      </c>
    </row>
    <row r="115" spans="1:6" ht="13.5" thickBot="1">
      <c r="A115" s="362" t="s">
        <v>342</v>
      </c>
      <c r="B115" s="352" t="s">
        <v>190</v>
      </c>
      <c r="C115" s="654"/>
      <c r="D115" s="655"/>
      <c r="E115" s="656"/>
      <c r="F115" s="356">
        <f>SUM(F82:F114)</f>
        <v>0</v>
      </c>
    </row>
    <row r="116" spans="1:6" ht="13.5" thickBot="1">
      <c r="A116" s="348"/>
      <c r="B116" s="553"/>
      <c r="C116" s="657"/>
      <c r="D116" s="658"/>
      <c r="E116" s="659"/>
      <c r="F116" s="317"/>
    </row>
    <row r="117" spans="1:6" ht="13.5" thickBot="1">
      <c r="A117" s="348"/>
      <c r="B117" s="719" t="s">
        <v>343</v>
      </c>
      <c r="C117" s="720"/>
      <c r="D117" s="720"/>
      <c r="E117" s="720"/>
      <c r="F117" s="721"/>
    </row>
    <row r="118" spans="1:6" ht="25.5">
      <c r="A118" s="347" t="s">
        <v>344</v>
      </c>
      <c r="B118" s="556" t="s">
        <v>240</v>
      </c>
      <c r="C118" s="650" t="s">
        <v>189</v>
      </c>
      <c r="D118" s="651">
        <v>1</v>
      </c>
      <c r="E118" s="700"/>
      <c r="F118" s="323">
        <f t="shared" ref="F118:F121" si="9">D118*E118</f>
        <v>0</v>
      </c>
    </row>
    <row r="119" spans="1:6" ht="38.25">
      <c r="A119" s="347" t="s">
        <v>345</v>
      </c>
      <c r="B119" s="556" t="s">
        <v>241</v>
      </c>
      <c r="C119" s="650" t="s">
        <v>189</v>
      </c>
      <c r="D119" s="651">
        <v>1</v>
      </c>
      <c r="E119" s="700"/>
      <c r="F119" s="323">
        <f t="shared" si="9"/>
        <v>0</v>
      </c>
    </row>
    <row r="120" spans="1:6" ht="25.5">
      <c r="A120" s="347" t="s">
        <v>346</v>
      </c>
      <c r="B120" s="555" t="s">
        <v>242</v>
      </c>
      <c r="C120" s="650" t="s">
        <v>189</v>
      </c>
      <c r="D120" s="651">
        <v>1</v>
      </c>
      <c r="E120" s="700"/>
      <c r="F120" s="323">
        <f t="shared" si="9"/>
        <v>0</v>
      </c>
    </row>
    <row r="121" spans="1:6" ht="13.5" thickBot="1">
      <c r="A121" s="347" t="s">
        <v>347</v>
      </c>
      <c r="B121" s="555" t="s">
        <v>243</v>
      </c>
      <c r="C121" s="650" t="s">
        <v>189</v>
      </c>
      <c r="D121" s="651">
        <v>1</v>
      </c>
      <c r="E121" s="700"/>
      <c r="F121" s="323">
        <f t="shared" si="9"/>
        <v>0</v>
      </c>
    </row>
    <row r="122" spans="1:6" ht="13.5" thickBot="1">
      <c r="A122" s="362" t="s">
        <v>348</v>
      </c>
      <c r="B122" s="352" t="s">
        <v>190</v>
      </c>
      <c r="C122" s="654"/>
      <c r="D122" s="655"/>
      <c r="E122" s="656"/>
      <c r="F122" s="356">
        <f>SUM(F118:F121)</f>
        <v>0</v>
      </c>
    </row>
    <row r="123" spans="1:6" ht="13.5" thickBot="1">
      <c r="A123" s="348"/>
      <c r="B123" s="553"/>
      <c r="C123" s="657"/>
      <c r="D123" s="658"/>
      <c r="E123" s="659"/>
      <c r="F123" s="317"/>
    </row>
    <row r="124" spans="1:6" ht="13.5" thickBot="1">
      <c r="A124" s="348"/>
      <c r="B124" s="719" t="s">
        <v>349</v>
      </c>
      <c r="C124" s="722"/>
      <c r="D124" s="722"/>
      <c r="E124" s="722"/>
      <c r="F124" s="723"/>
    </row>
    <row r="125" spans="1:6" ht="25.5">
      <c r="A125" s="347" t="s">
        <v>350</v>
      </c>
      <c r="B125" s="556" t="s">
        <v>244</v>
      </c>
      <c r="C125" s="650" t="s">
        <v>6</v>
      </c>
      <c r="D125" s="651">
        <v>1</v>
      </c>
      <c r="E125" s="700"/>
      <c r="F125" s="323">
        <f t="shared" ref="F125:F148" si="10">D125*E125</f>
        <v>0</v>
      </c>
    </row>
    <row r="126" spans="1:6" ht="25.5">
      <c r="A126" s="347" t="s">
        <v>351</v>
      </c>
      <c r="B126" s="556" t="s">
        <v>197</v>
      </c>
      <c r="C126" s="650" t="s">
        <v>6</v>
      </c>
      <c r="D126" s="651">
        <v>1</v>
      </c>
      <c r="E126" s="700"/>
      <c r="F126" s="323">
        <f t="shared" si="10"/>
        <v>0</v>
      </c>
    </row>
    <row r="127" spans="1:6" ht="25.5">
      <c r="A127" s="347" t="s">
        <v>352</v>
      </c>
      <c r="B127" s="556" t="s">
        <v>405</v>
      </c>
      <c r="C127" s="650" t="s">
        <v>245</v>
      </c>
      <c r="D127" s="651">
        <v>1</v>
      </c>
      <c r="E127" s="700"/>
      <c r="F127" s="323">
        <f t="shared" si="10"/>
        <v>0</v>
      </c>
    </row>
    <row r="128" spans="1:6">
      <c r="A128" s="347" t="s">
        <v>353</v>
      </c>
      <c r="B128" s="556" t="s">
        <v>246</v>
      </c>
      <c r="C128" s="650" t="s">
        <v>6</v>
      </c>
      <c r="D128" s="651">
        <v>1</v>
      </c>
      <c r="E128" s="700"/>
      <c r="F128" s="323">
        <f t="shared" si="10"/>
        <v>0</v>
      </c>
    </row>
    <row r="129" spans="1:6">
      <c r="A129" s="347" t="s">
        <v>354</v>
      </c>
      <c r="B129" s="556" t="s">
        <v>248</v>
      </c>
      <c r="C129" s="650" t="s">
        <v>6</v>
      </c>
      <c r="D129" s="651">
        <v>3</v>
      </c>
      <c r="E129" s="700"/>
      <c r="F129" s="323">
        <f t="shared" si="10"/>
        <v>0</v>
      </c>
    </row>
    <row r="130" spans="1:6">
      <c r="A130" s="347" t="s">
        <v>355</v>
      </c>
      <c r="B130" s="556" t="s">
        <v>249</v>
      </c>
      <c r="C130" s="650" t="s">
        <v>6</v>
      </c>
      <c r="D130" s="651">
        <v>3</v>
      </c>
      <c r="E130" s="700"/>
      <c r="F130" s="323">
        <f t="shared" si="10"/>
        <v>0</v>
      </c>
    </row>
    <row r="131" spans="1:6">
      <c r="A131" s="347" t="s">
        <v>356</v>
      </c>
      <c r="B131" s="556" t="s">
        <v>406</v>
      </c>
      <c r="C131" s="650" t="s">
        <v>245</v>
      </c>
      <c r="D131" s="651">
        <v>1</v>
      </c>
      <c r="E131" s="700"/>
      <c r="F131" s="323">
        <f t="shared" si="10"/>
        <v>0</v>
      </c>
    </row>
    <row r="132" spans="1:6" ht="25.5">
      <c r="A132" s="347" t="s">
        <v>357</v>
      </c>
      <c r="B132" s="556" t="s">
        <v>410</v>
      </c>
      <c r="C132" s="650" t="s">
        <v>9</v>
      </c>
      <c r="D132" s="651">
        <v>4</v>
      </c>
      <c r="E132" s="700"/>
      <c r="F132" s="323">
        <f t="shared" si="10"/>
        <v>0</v>
      </c>
    </row>
    <row r="133" spans="1:6">
      <c r="A133" s="347" t="s">
        <v>358</v>
      </c>
      <c r="B133" s="556" t="s">
        <v>411</v>
      </c>
      <c r="C133" s="650" t="s">
        <v>189</v>
      </c>
      <c r="D133" s="651">
        <v>1</v>
      </c>
      <c r="E133" s="700"/>
      <c r="F133" s="323">
        <f t="shared" si="10"/>
        <v>0</v>
      </c>
    </row>
    <row r="134" spans="1:6">
      <c r="A134" s="347" t="s">
        <v>359</v>
      </c>
      <c r="B134" s="556" t="s">
        <v>251</v>
      </c>
      <c r="C134" s="650" t="s">
        <v>9</v>
      </c>
      <c r="D134" s="651">
        <v>70</v>
      </c>
      <c r="E134" s="700"/>
      <c r="F134" s="323">
        <f t="shared" si="10"/>
        <v>0</v>
      </c>
    </row>
    <row r="135" spans="1:6">
      <c r="A135" s="347" t="s">
        <v>360</v>
      </c>
      <c r="B135" s="556" t="s">
        <v>407</v>
      </c>
      <c r="C135" s="650" t="s">
        <v>9</v>
      </c>
      <c r="D135" s="651">
        <v>2</v>
      </c>
      <c r="E135" s="700"/>
      <c r="F135" s="323">
        <f t="shared" si="10"/>
        <v>0</v>
      </c>
    </row>
    <row r="136" spans="1:6" ht="25.5">
      <c r="A136" s="347" t="s">
        <v>361</v>
      </c>
      <c r="B136" s="556" t="s">
        <v>252</v>
      </c>
      <c r="C136" s="650" t="s">
        <v>9</v>
      </c>
      <c r="D136" s="651">
        <v>2</v>
      </c>
      <c r="E136" s="700"/>
      <c r="F136" s="323">
        <f t="shared" si="10"/>
        <v>0</v>
      </c>
    </row>
    <row r="137" spans="1:6" ht="38.25">
      <c r="A137" s="347" t="s">
        <v>362</v>
      </c>
      <c r="B137" s="556" t="s">
        <v>408</v>
      </c>
      <c r="C137" s="650" t="s">
        <v>9</v>
      </c>
      <c r="D137" s="651">
        <v>2</v>
      </c>
      <c r="E137" s="700"/>
      <c r="F137" s="323">
        <f t="shared" si="10"/>
        <v>0</v>
      </c>
    </row>
    <row r="138" spans="1:6">
      <c r="A138" s="347" t="s">
        <v>363</v>
      </c>
      <c r="B138" s="556" t="s">
        <v>254</v>
      </c>
      <c r="C138" s="650" t="s">
        <v>189</v>
      </c>
      <c r="D138" s="651">
        <v>2</v>
      </c>
      <c r="E138" s="700"/>
      <c r="F138" s="323">
        <f t="shared" si="10"/>
        <v>0</v>
      </c>
    </row>
    <row r="139" spans="1:6">
      <c r="A139" s="347" t="s">
        <v>364</v>
      </c>
      <c r="B139" s="556" t="s">
        <v>255</v>
      </c>
      <c r="C139" s="650" t="s">
        <v>189</v>
      </c>
      <c r="D139" s="651">
        <v>1</v>
      </c>
      <c r="E139" s="700"/>
      <c r="F139" s="323">
        <f t="shared" si="10"/>
        <v>0</v>
      </c>
    </row>
    <row r="140" spans="1:6">
      <c r="A140" s="347" t="s">
        <v>365</v>
      </c>
      <c r="B140" s="556" t="s">
        <v>256</v>
      </c>
      <c r="C140" s="650" t="s">
        <v>189</v>
      </c>
      <c r="D140" s="651">
        <v>1</v>
      </c>
      <c r="E140" s="700"/>
      <c r="F140" s="323">
        <f t="shared" si="10"/>
        <v>0</v>
      </c>
    </row>
    <row r="141" spans="1:6">
      <c r="A141" s="347" t="s">
        <v>366</v>
      </c>
      <c r="B141" s="556" t="s">
        <v>257</v>
      </c>
      <c r="C141" s="650" t="s">
        <v>189</v>
      </c>
      <c r="D141" s="651">
        <v>1</v>
      </c>
      <c r="E141" s="700"/>
      <c r="F141" s="323">
        <f t="shared" si="10"/>
        <v>0</v>
      </c>
    </row>
    <row r="142" spans="1:6" ht="25.5">
      <c r="A142" s="347" t="s">
        <v>367</v>
      </c>
      <c r="B142" s="556" t="s">
        <v>258</v>
      </c>
      <c r="C142" s="650" t="s">
        <v>189</v>
      </c>
      <c r="D142" s="651">
        <v>1</v>
      </c>
      <c r="E142" s="700"/>
      <c r="F142" s="323">
        <f t="shared" si="10"/>
        <v>0</v>
      </c>
    </row>
    <row r="143" spans="1:6">
      <c r="A143" s="347" t="s">
        <v>368</v>
      </c>
      <c r="B143" s="556" t="s">
        <v>259</v>
      </c>
      <c r="C143" s="650" t="s">
        <v>189</v>
      </c>
      <c r="D143" s="651">
        <v>1</v>
      </c>
      <c r="E143" s="700"/>
      <c r="F143" s="323">
        <f t="shared" si="10"/>
        <v>0</v>
      </c>
    </row>
    <row r="144" spans="1:6" ht="25.5">
      <c r="A144" s="347" t="s">
        <v>369</v>
      </c>
      <c r="B144" s="556" t="s">
        <v>260</v>
      </c>
      <c r="C144" s="650" t="s">
        <v>189</v>
      </c>
      <c r="D144" s="651">
        <v>1</v>
      </c>
      <c r="E144" s="700"/>
      <c r="F144" s="323">
        <f t="shared" si="10"/>
        <v>0</v>
      </c>
    </row>
    <row r="145" spans="1:6">
      <c r="A145" s="347" t="s">
        <v>370</v>
      </c>
      <c r="B145" s="556" t="s">
        <v>261</v>
      </c>
      <c r="C145" s="650" t="s">
        <v>189</v>
      </c>
      <c r="D145" s="651">
        <v>1</v>
      </c>
      <c r="E145" s="700"/>
      <c r="F145" s="323">
        <f t="shared" si="10"/>
        <v>0</v>
      </c>
    </row>
    <row r="146" spans="1:6">
      <c r="A146" s="347" t="s">
        <v>371</v>
      </c>
      <c r="B146" s="556" t="s">
        <v>409</v>
      </c>
      <c r="C146" s="650" t="s">
        <v>189</v>
      </c>
      <c r="D146" s="651">
        <v>1</v>
      </c>
      <c r="E146" s="700"/>
      <c r="F146" s="323">
        <f t="shared" si="10"/>
        <v>0</v>
      </c>
    </row>
    <row r="147" spans="1:6">
      <c r="A147" s="347" t="s">
        <v>372</v>
      </c>
      <c r="B147" s="556" t="s">
        <v>263</v>
      </c>
      <c r="C147" s="650" t="s">
        <v>189</v>
      </c>
      <c r="D147" s="651">
        <v>1</v>
      </c>
      <c r="E147" s="700"/>
      <c r="F147" s="323">
        <f t="shared" si="10"/>
        <v>0</v>
      </c>
    </row>
    <row r="148" spans="1:6" ht="13.5" thickBot="1">
      <c r="A148" s="347" t="s">
        <v>373</v>
      </c>
      <c r="B148" s="556" t="s">
        <v>207</v>
      </c>
      <c r="C148" s="650" t="s">
        <v>189</v>
      </c>
      <c r="D148" s="651">
        <v>1</v>
      </c>
      <c r="E148" s="700"/>
      <c r="F148" s="323">
        <f t="shared" si="10"/>
        <v>0</v>
      </c>
    </row>
    <row r="149" spans="1:6" ht="13.5" thickBot="1">
      <c r="A149" s="362" t="s">
        <v>377</v>
      </c>
      <c r="B149" s="352" t="s">
        <v>190</v>
      </c>
      <c r="C149" s="654"/>
      <c r="D149" s="655"/>
      <c r="E149" s="656"/>
      <c r="F149" s="356">
        <f>SUM(F125:F148)</f>
        <v>0</v>
      </c>
    </row>
    <row r="150" spans="1:6" ht="13.5" thickBot="1">
      <c r="A150" s="348"/>
      <c r="B150" s="553"/>
      <c r="C150" s="657"/>
      <c r="D150" s="658"/>
      <c r="E150" s="659"/>
      <c r="F150" s="317"/>
    </row>
    <row r="151" spans="1:6" ht="13.5" thickBot="1">
      <c r="A151" s="348"/>
      <c r="B151" s="364" t="s">
        <v>378</v>
      </c>
      <c r="C151" s="654"/>
      <c r="D151" s="654"/>
      <c r="E151" s="660"/>
      <c r="F151" s="538"/>
    </row>
    <row r="152" spans="1:6" ht="25.5">
      <c r="A152" s="347" t="s">
        <v>379</v>
      </c>
      <c r="B152" s="556" t="s">
        <v>264</v>
      </c>
      <c r="C152" s="650" t="s">
        <v>6</v>
      </c>
      <c r="D152" s="651">
        <v>2</v>
      </c>
      <c r="E152" s="700"/>
      <c r="F152" s="323">
        <f>D152*E152</f>
        <v>0</v>
      </c>
    </row>
    <row r="153" spans="1:6" ht="25.5">
      <c r="A153" s="347" t="s">
        <v>380</v>
      </c>
      <c r="B153" s="556" t="s">
        <v>265</v>
      </c>
      <c r="C153" s="650" t="s">
        <v>6</v>
      </c>
      <c r="D153" s="651">
        <v>2</v>
      </c>
      <c r="E153" s="700"/>
      <c r="F153" s="323">
        <f t="shared" ref="F153:F161" si="11">D153*E153</f>
        <v>0</v>
      </c>
    </row>
    <row r="154" spans="1:6" ht="25.5">
      <c r="A154" s="347" t="s">
        <v>381</v>
      </c>
      <c r="B154" s="556" t="s">
        <v>266</v>
      </c>
      <c r="C154" s="650" t="s">
        <v>6</v>
      </c>
      <c r="D154" s="651">
        <v>1</v>
      </c>
      <c r="E154" s="700"/>
      <c r="F154" s="323">
        <f t="shared" si="11"/>
        <v>0</v>
      </c>
    </row>
    <row r="155" spans="1:6" ht="38.25">
      <c r="A155" s="347" t="s">
        <v>382</v>
      </c>
      <c r="B155" s="556" t="s">
        <v>267</v>
      </c>
      <c r="C155" s="650" t="s">
        <v>6</v>
      </c>
      <c r="D155" s="651">
        <v>1</v>
      </c>
      <c r="E155" s="700"/>
      <c r="F155" s="323">
        <f t="shared" si="11"/>
        <v>0</v>
      </c>
    </row>
    <row r="156" spans="1:6" ht="25.5">
      <c r="A156" s="347" t="s">
        <v>383</v>
      </c>
      <c r="B156" s="556" t="s">
        <v>268</v>
      </c>
      <c r="C156" s="650" t="s">
        <v>6</v>
      </c>
      <c r="D156" s="651">
        <v>1</v>
      </c>
      <c r="E156" s="700"/>
      <c r="F156" s="323">
        <f t="shared" si="11"/>
        <v>0</v>
      </c>
    </row>
    <row r="157" spans="1:6" ht="51">
      <c r="A157" s="347" t="s">
        <v>384</v>
      </c>
      <c r="B157" s="556" t="s">
        <v>269</v>
      </c>
      <c r="C157" s="650" t="s">
        <v>6</v>
      </c>
      <c r="D157" s="651">
        <v>1</v>
      </c>
      <c r="E157" s="700"/>
      <c r="F157" s="323">
        <f t="shared" si="11"/>
        <v>0</v>
      </c>
    </row>
    <row r="158" spans="1:6">
      <c r="A158" s="347" t="s">
        <v>385</v>
      </c>
      <c r="B158" s="556" t="s">
        <v>270</v>
      </c>
      <c r="C158" s="650" t="s">
        <v>6</v>
      </c>
      <c r="D158" s="651">
        <v>2</v>
      </c>
      <c r="E158" s="700"/>
      <c r="F158" s="323">
        <f t="shared" si="11"/>
        <v>0</v>
      </c>
    </row>
    <row r="159" spans="1:6">
      <c r="A159" s="347" t="s">
        <v>386</v>
      </c>
      <c r="B159" s="556" t="s">
        <v>271</v>
      </c>
      <c r="C159" s="650" t="s">
        <v>6</v>
      </c>
      <c r="D159" s="651">
        <v>2</v>
      </c>
      <c r="E159" s="700"/>
      <c r="F159" s="323">
        <f t="shared" si="11"/>
        <v>0</v>
      </c>
    </row>
    <row r="160" spans="1:6">
      <c r="A160" s="347" t="s">
        <v>387</v>
      </c>
      <c r="B160" s="556" t="s">
        <v>272</v>
      </c>
      <c r="C160" s="650" t="s">
        <v>6</v>
      </c>
      <c r="D160" s="651">
        <v>1</v>
      </c>
      <c r="E160" s="700"/>
      <c r="F160" s="323">
        <f t="shared" si="11"/>
        <v>0</v>
      </c>
    </row>
    <row r="161" spans="1:6" ht="13.5" thickBot="1">
      <c r="A161" s="347" t="s">
        <v>388</v>
      </c>
      <c r="B161" s="556" t="s">
        <v>273</v>
      </c>
      <c r="C161" s="650" t="s">
        <v>6</v>
      </c>
      <c r="D161" s="651">
        <v>1</v>
      </c>
      <c r="E161" s="700"/>
      <c r="F161" s="323">
        <f t="shared" si="11"/>
        <v>0</v>
      </c>
    </row>
    <row r="162" spans="1:6" ht="13.5" thickBot="1">
      <c r="A162" s="362" t="s">
        <v>389</v>
      </c>
      <c r="B162" s="352" t="s">
        <v>190</v>
      </c>
      <c r="C162" s="654"/>
      <c r="D162" s="655"/>
      <c r="E162" s="656"/>
      <c r="F162" s="356">
        <f>SUM(F152:F161)</f>
        <v>0</v>
      </c>
    </row>
    <row r="163" spans="1:6" ht="13.5" thickBot="1">
      <c r="A163" s="348"/>
      <c r="B163" s="553"/>
      <c r="C163" s="657"/>
      <c r="D163" s="658"/>
      <c r="E163" s="659"/>
      <c r="F163" s="317"/>
    </row>
    <row r="164" spans="1:6" ht="13.5" thickBot="1">
      <c r="A164" s="348"/>
      <c r="B164" s="364" t="s">
        <v>390</v>
      </c>
      <c r="C164" s="654"/>
      <c r="D164" s="654"/>
      <c r="E164" s="660"/>
      <c r="F164" s="538"/>
    </row>
    <row r="165" spans="1:6" ht="38.25">
      <c r="A165" s="347" t="s">
        <v>391</v>
      </c>
      <c r="B165" s="555" t="s">
        <v>274</v>
      </c>
      <c r="C165" s="650" t="s">
        <v>189</v>
      </c>
      <c r="D165" s="650">
        <v>1</v>
      </c>
      <c r="E165" s="700"/>
      <c r="F165" s="323">
        <f>D165*E165</f>
        <v>0</v>
      </c>
    </row>
    <row r="166" spans="1:6" ht="38.25">
      <c r="A166" s="347" t="s">
        <v>392</v>
      </c>
      <c r="B166" s="555" t="s">
        <v>275</v>
      </c>
      <c r="C166" s="650" t="s">
        <v>189</v>
      </c>
      <c r="D166" s="650">
        <v>1</v>
      </c>
      <c r="E166" s="700"/>
      <c r="F166" s="323">
        <f t="shared" ref="F166:F169" si="12">D166*E166</f>
        <v>0</v>
      </c>
    </row>
    <row r="167" spans="1:6" ht="25.5">
      <c r="A167" s="347" t="s">
        <v>393</v>
      </c>
      <c r="B167" s="555" t="s">
        <v>276</v>
      </c>
      <c r="C167" s="650" t="s">
        <v>189</v>
      </c>
      <c r="D167" s="650">
        <v>1</v>
      </c>
      <c r="E167" s="700"/>
      <c r="F167" s="323">
        <f t="shared" si="12"/>
        <v>0</v>
      </c>
    </row>
    <row r="168" spans="1:6" ht="38.25">
      <c r="A168" s="347" t="s">
        <v>394</v>
      </c>
      <c r="B168" s="555" t="s">
        <v>277</v>
      </c>
      <c r="C168" s="650" t="s">
        <v>189</v>
      </c>
      <c r="D168" s="650">
        <v>1</v>
      </c>
      <c r="E168" s="700"/>
      <c r="F168" s="323">
        <f t="shared" si="12"/>
        <v>0</v>
      </c>
    </row>
    <row r="169" spans="1:6" ht="13.5" thickBot="1">
      <c r="A169" s="539" t="s">
        <v>395</v>
      </c>
      <c r="B169" s="559" t="s">
        <v>278</v>
      </c>
      <c r="C169" s="661" t="s">
        <v>189</v>
      </c>
      <c r="D169" s="661">
        <v>1</v>
      </c>
      <c r="E169" s="701"/>
      <c r="F169" s="320">
        <f t="shared" si="12"/>
        <v>0</v>
      </c>
    </row>
    <row r="170" spans="1:6" ht="13.5" thickBot="1">
      <c r="A170" s="362" t="s">
        <v>396</v>
      </c>
      <c r="B170" s="352" t="s">
        <v>190</v>
      </c>
      <c r="C170" s="654"/>
      <c r="D170" s="655"/>
      <c r="E170" s="656"/>
      <c r="F170" s="356">
        <f>SUM(F165:F169)</f>
        <v>0</v>
      </c>
    </row>
    <row r="171" spans="1:6" ht="26.25" thickBot="1">
      <c r="A171" s="336" t="s">
        <v>279</v>
      </c>
      <c r="B171" s="662" t="s">
        <v>397</v>
      </c>
      <c r="C171" s="663"/>
      <c r="D171" s="664"/>
      <c r="E171" s="665"/>
      <c r="F171" s="325">
        <f>F52+F60+F69+F79+F115+F122+F149+F162+F170</f>
        <v>0</v>
      </c>
    </row>
    <row r="172" spans="1:6" ht="13.5" thickBot="1"/>
    <row r="173" spans="1:6" ht="13.5" thickBot="1">
      <c r="A173" s="342"/>
      <c r="B173" s="666" t="s">
        <v>398</v>
      </c>
      <c r="C173" s="667"/>
      <c r="D173" s="668"/>
      <c r="E173" s="669"/>
      <c r="F173" s="209">
        <f>F7+F11+F17+F39+F47+F171</f>
        <v>0</v>
      </c>
    </row>
  </sheetData>
  <sheetProtection algorithmName="SHA-512" hashValue="Fok+d27GfovMwCXxCJ6OGAvem1/qcvVCNhbcvh+llLAsbCZIBaZfKAPSqoKhspVorbQ8zot+eqcfEK2Q5G82cg==" saltValue="GiPH4yGNqJ2tnv9onwUufQ==" spinCount="100000" sheet="1" objects="1" scenarios="1"/>
  <mergeCells count="5">
    <mergeCell ref="B62:F62"/>
    <mergeCell ref="B71:F71"/>
    <mergeCell ref="B81:F81"/>
    <mergeCell ref="B117:F117"/>
    <mergeCell ref="B124:F124"/>
  </mergeCells>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70"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0E63-861A-4B01-AD91-8DD096FC1C2F}">
  <dimension ref="A1:F176"/>
  <sheetViews>
    <sheetView view="pageBreakPreview" zoomScaleNormal="100" zoomScaleSheetLayoutView="100" workbookViewId="0">
      <pane ySplit="3" topLeftCell="A30" activePane="bottomLeft" state="frozen"/>
      <selection pane="bottomLeft" activeCell="J37" sqref="J37"/>
    </sheetView>
  </sheetViews>
  <sheetFormatPr defaultColWidth="9.140625" defaultRowHeight="12.75"/>
  <cols>
    <col min="1" max="1" width="8" style="247" bestFit="1" customWidth="1"/>
    <col min="2" max="2" width="40.5703125" style="541" customWidth="1"/>
    <col min="3" max="3" width="6.5703125" style="248" bestFit="1" customWidth="1"/>
    <col min="4" max="4" width="8.42578125" style="249" bestFit="1" customWidth="1"/>
    <col min="5" max="5" width="13.42578125" style="283" customWidth="1"/>
    <col min="6" max="6" width="11.7109375" style="283" customWidth="1"/>
    <col min="7" max="16384" width="9.140625" style="541"/>
  </cols>
  <sheetData>
    <row r="1" spans="1:6">
      <c r="A1" s="237" t="s">
        <v>412</v>
      </c>
      <c r="B1" s="540" t="s">
        <v>400</v>
      </c>
      <c r="F1" s="316"/>
    </row>
    <row r="2" spans="1:6" ht="13.5" thickBot="1">
      <c r="A2" s="237"/>
      <c r="B2" s="540"/>
      <c r="F2" s="284"/>
    </row>
    <row r="3" spans="1:6" ht="26.25" thickBot="1">
      <c r="A3" s="334" t="s">
        <v>0</v>
      </c>
      <c r="B3" s="333" t="s">
        <v>1</v>
      </c>
      <c r="C3" s="333" t="s">
        <v>2</v>
      </c>
      <c r="D3" s="335" t="s">
        <v>3</v>
      </c>
      <c r="E3" s="503" t="s">
        <v>4</v>
      </c>
      <c r="F3" s="285" t="s">
        <v>5</v>
      </c>
    </row>
    <row r="4" spans="1:6" s="542" customFormat="1" ht="13.5" thickBot="1">
      <c r="A4" s="214"/>
      <c r="B4" s="215"/>
      <c r="C4" s="215"/>
      <c r="D4" s="216"/>
      <c r="E4" s="286"/>
      <c r="F4" s="287"/>
    </row>
    <row r="5" spans="1:6" ht="13.5" thickBot="1">
      <c r="A5" s="238"/>
      <c r="B5" s="217" t="s">
        <v>29</v>
      </c>
      <c r="C5" s="250"/>
      <c r="D5" s="251"/>
      <c r="E5" s="288"/>
      <c r="F5" s="289"/>
    </row>
    <row r="6" spans="1:6" ht="26.25" thickBot="1">
      <c r="A6" s="239"/>
      <c r="B6" s="543" t="s">
        <v>168</v>
      </c>
      <c r="C6" s="252"/>
      <c r="D6" s="253">
        <v>0</v>
      </c>
      <c r="E6" s="290"/>
      <c r="F6" s="291"/>
    </row>
    <row r="7" spans="1:6" ht="13.5" thickBot="1">
      <c r="A7" s="218" t="s">
        <v>34</v>
      </c>
      <c r="B7" s="219" t="s">
        <v>12</v>
      </c>
      <c r="C7" s="254"/>
      <c r="D7" s="255"/>
      <c r="E7" s="292"/>
      <c r="F7" s="210">
        <f>F6</f>
        <v>0</v>
      </c>
    </row>
    <row r="8" spans="1:6" ht="13.5" thickBot="1">
      <c r="A8" s="329"/>
      <c r="B8" s="330"/>
      <c r="C8" s="331"/>
      <c r="D8" s="332"/>
      <c r="E8" s="324"/>
      <c r="F8" s="321"/>
    </row>
    <row r="9" spans="1:6" ht="13.5" thickBot="1">
      <c r="A9" s="240"/>
      <c r="B9" s="221" t="s">
        <v>35</v>
      </c>
      <c r="C9" s="258"/>
      <c r="D9" s="259"/>
      <c r="E9" s="294"/>
      <c r="F9" s="295"/>
    </row>
    <row r="10" spans="1:6" ht="26.25" thickBot="1">
      <c r="A10" s="241"/>
      <c r="B10" s="543" t="s">
        <v>169</v>
      </c>
      <c r="C10" s="260"/>
      <c r="D10" s="261">
        <v>0</v>
      </c>
      <c r="E10" s="296"/>
      <c r="F10" s="297"/>
    </row>
    <row r="11" spans="1:6" ht="13.5" thickBot="1">
      <c r="A11" s="222" t="s">
        <v>36</v>
      </c>
      <c r="B11" s="223" t="s">
        <v>11</v>
      </c>
      <c r="C11" s="262"/>
      <c r="D11" s="263"/>
      <c r="E11" s="298"/>
      <c r="F11" s="211">
        <f>F10</f>
        <v>0</v>
      </c>
    </row>
    <row r="12" spans="1:6" ht="13.5" thickBot="1">
      <c r="A12" s="242"/>
      <c r="B12" s="224"/>
      <c r="C12" s="264"/>
      <c r="D12" s="265"/>
      <c r="E12" s="299"/>
      <c r="F12" s="293"/>
    </row>
    <row r="13" spans="1:6" ht="13.5" thickBot="1">
      <c r="A13" s="243"/>
      <c r="B13" s="225" t="s">
        <v>170</v>
      </c>
      <c r="C13" s="266"/>
      <c r="D13" s="267"/>
      <c r="E13" s="300"/>
      <c r="F13" s="301"/>
    </row>
    <row r="14" spans="1:6" ht="76.5">
      <c r="A14" s="241"/>
      <c r="B14" s="226" t="s">
        <v>20</v>
      </c>
      <c r="C14" s="252"/>
      <c r="D14" s="253"/>
      <c r="E14" s="290"/>
      <c r="F14" s="291"/>
    </row>
    <row r="15" spans="1:6" ht="26.25" thickBot="1">
      <c r="A15" s="392" t="s">
        <v>95</v>
      </c>
      <c r="B15" s="544" t="s">
        <v>435</v>
      </c>
      <c r="C15" s="384" t="s">
        <v>436</v>
      </c>
      <c r="D15" s="391">
        <v>4</v>
      </c>
      <c r="E15" s="702"/>
      <c r="F15" s="545">
        <f>SUM(D15*E15)</f>
        <v>0</v>
      </c>
    </row>
    <row r="16" spans="1:6" ht="128.25" thickBot="1">
      <c r="A16" s="244" t="s">
        <v>96</v>
      </c>
      <c r="B16" s="494" t="s">
        <v>446</v>
      </c>
      <c r="C16" s="268" t="s">
        <v>6</v>
      </c>
      <c r="D16" s="269">
        <v>1</v>
      </c>
      <c r="E16" s="703"/>
      <c r="F16" s="302">
        <f t="shared" ref="F16" si="0">D16*E16</f>
        <v>0</v>
      </c>
    </row>
    <row r="17" spans="1:6" ht="13.5" thickBot="1">
      <c r="A17" s="227" t="s">
        <v>38</v>
      </c>
      <c r="B17" s="228" t="s">
        <v>171</v>
      </c>
      <c r="C17" s="270"/>
      <c r="D17" s="271"/>
      <c r="E17" s="303"/>
      <c r="F17" s="304">
        <f>SUM(F15:F16)</f>
        <v>0</v>
      </c>
    </row>
    <row r="18" spans="1:6" ht="13.5" thickBot="1">
      <c r="A18" s="229"/>
      <c r="B18" s="230"/>
      <c r="C18" s="272"/>
      <c r="D18" s="273"/>
      <c r="E18" s="305"/>
      <c r="F18" s="305"/>
    </row>
    <row r="19" spans="1:6" ht="13.5" thickBot="1">
      <c r="A19" s="243"/>
      <c r="B19" s="225" t="s">
        <v>172</v>
      </c>
      <c r="C19" s="266"/>
      <c r="D19" s="267"/>
      <c r="E19" s="300"/>
      <c r="F19" s="301"/>
    </row>
    <row r="20" spans="1:6" ht="76.5">
      <c r="A20" s="241"/>
      <c r="B20" s="231" t="s">
        <v>20</v>
      </c>
      <c r="C20" s="260"/>
      <c r="D20" s="261"/>
      <c r="E20" s="296"/>
      <c r="F20" s="297"/>
    </row>
    <row r="21" spans="1:6" ht="51">
      <c r="A21" s="239"/>
      <c r="B21" s="380" t="s">
        <v>173</v>
      </c>
      <c r="C21" s="274"/>
      <c r="D21" s="275"/>
      <c r="E21" s="306"/>
      <c r="F21" s="307"/>
    </row>
    <row r="22" spans="1:6" ht="76.5">
      <c r="A22" s="245" t="s">
        <v>102</v>
      </c>
      <c r="B22" s="546" t="s">
        <v>438</v>
      </c>
      <c r="C22" s="460" t="s">
        <v>6</v>
      </c>
      <c r="D22" s="461">
        <v>1</v>
      </c>
      <c r="E22" s="704"/>
      <c r="F22" s="307">
        <f t="shared" ref="F22:F38" si="1">D22*E22</f>
        <v>0</v>
      </c>
    </row>
    <row r="23" spans="1:6" ht="76.5">
      <c r="A23" s="245" t="s">
        <v>174</v>
      </c>
      <c r="B23" s="546" t="s">
        <v>439</v>
      </c>
      <c r="C23" s="460" t="s">
        <v>6</v>
      </c>
      <c r="D23" s="461">
        <v>1</v>
      </c>
      <c r="E23" s="704"/>
      <c r="F23" s="307">
        <f t="shared" si="1"/>
        <v>0</v>
      </c>
    </row>
    <row r="24" spans="1:6" ht="255">
      <c r="A24" s="245" t="s">
        <v>103</v>
      </c>
      <c r="B24" s="491" t="s">
        <v>461</v>
      </c>
      <c r="C24" s="535" t="s">
        <v>6</v>
      </c>
      <c r="D24" s="536">
        <v>2</v>
      </c>
      <c r="E24" s="704"/>
      <c r="F24" s="307">
        <f t="shared" si="1"/>
        <v>0</v>
      </c>
    </row>
    <row r="25" spans="1:6" ht="76.5">
      <c r="A25" s="245" t="s">
        <v>104</v>
      </c>
      <c r="B25" s="547" t="s">
        <v>440</v>
      </c>
      <c r="C25" s="460" t="s">
        <v>6</v>
      </c>
      <c r="D25" s="461">
        <v>2</v>
      </c>
      <c r="E25" s="704"/>
      <c r="F25" s="307">
        <f t="shared" si="1"/>
        <v>0</v>
      </c>
    </row>
    <row r="26" spans="1:6" ht="38.25">
      <c r="A26" s="245" t="s">
        <v>105</v>
      </c>
      <c r="B26" s="494" t="s">
        <v>175</v>
      </c>
      <c r="C26" s="460"/>
      <c r="D26" s="461"/>
      <c r="E26" s="306"/>
      <c r="F26" s="307"/>
    </row>
    <row r="27" spans="1:6" ht="25.5">
      <c r="A27" s="245"/>
      <c r="B27" s="548" t="s">
        <v>401</v>
      </c>
      <c r="C27" s="460" t="s">
        <v>6</v>
      </c>
      <c r="D27" s="461">
        <v>2</v>
      </c>
      <c r="E27" s="704"/>
      <c r="F27" s="307">
        <f t="shared" si="1"/>
        <v>0</v>
      </c>
    </row>
    <row r="28" spans="1:6">
      <c r="A28" s="245"/>
      <c r="B28" s="548" t="s">
        <v>176</v>
      </c>
      <c r="C28" s="384" t="s">
        <v>6</v>
      </c>
      <c r="D28" s="391">
        <v>2</v>
      </c>
      <c r="E28" s="671"/>
      <c r="F28" s="307">
        <f t="shared" si="1"/>
        <v>0</v>
      </c>
    </row>
    <row r="29" spans="1:6">
      <c r="A29" s="245"/>
      <c r="B29" s="548" t="s">
        <v>177</v>
      </c>
      <c r="C29" s="384" t="s">
        <v>6</v>
      </c>
      <c r="D29" s="391">
        <v>2</v>
      </c>
      <c r="E29" s="671"/>
      <c r="F29" s="307">
        <f t="shared" si="1"/>
        <v>0</v>
      </c>
    </row>
    <row r="30" spans="1:6">
      <c r="A30" s="245"/>
      <c r="B30" s="548" t="s">
        <v>178</v>
      </c>
      <c r="C30" s="384" t="s">
        <v>6</v>
      </c>
      <c r="D30" s="391">
        <v>2</v>
      </c>
      <c r="E30" s="671"/>
      <c r="F30" s="307">
        <f t="shared" si="1"/>
        <v>0</v>
      </c>
    </row>
    <row r="31" spans="1:6">
      <c r="A31" s="245"/>
      <c r="B31" s="548" t="s">
        <v>179</v>
      </c>
      <c r="C31" s="384" t="s">
        <v>6</v>
      </c>
      <c r="D31" s="391">
        <v>1</v>
      </c>
      <c r="E31" s="671"/>
      <c r="F31" s="307">
        <f t="shared" si="1"/>
        <v>0</v>
      </c>
    </row>
    <row r="32" spans="1:6">
      <c r="A32" s="245"/>
      <c r="B32" s="548" t="s">
        <v>180</v>
      </c>
      <c r="C32" s="384" t="s">
        <v>6</v>
      </c>
      <c r="D32" s="391">
        <v>1</v>
      </c>
      <c r="E32" s="671"/>
      <c r="F32" s="307">
        <f t="shared" si="1"/>
        <v>0</v>
      </c>
    </row>
    <row r="33" spans="1:6">
      <c r="A33" s="245"/>
      <c r="B33" s="548" t="s">
        <v>181</v>
      </c>
      <c r="C33" s="384" t="s">
        <v>6</v>
      </c>
      <c r="D33" s="391">
        <v>1</v>
      </c>
      <c r="E33" s="671"/>
      <c r="F33" s="307">
        <f t="shared" si="1"/>
        <v>0</v>
      </c>
    </row>
    <row r="34" spans="1:6" ht="25.5">
      <c r="A34" s="245"/>
      <c r="B34" s="548" t="s">
        <v>182</v>
      </c>
      <c r="C34" s="384" t="s">
        <v>6</v>
      </c>
      <c r="D34" s="391">
        <v>1</v>
      </c>
      <c r="E34" s="671"/>
      <c r="F34" s="307">
        <f t="shared" si="1"/>
        <v>0</v>
      </c>
    </row>
    <row r="35" spans="1:6" ht="38.25">
      <c r="A35" s="245" t="s">
        <v>106</v>
      </c>
      <c r="B35" s="549" t="s">
        <v>442</v>
      </c>
      <c r="C35" s="384" t="s">
        <v>6</v>
      </c>
      <c r="D35" s="391">
        <v>1</v>
      </c>
      <c r="E35" s="675"/>
      <c r="F35" s="307">
        <f t="shared" si="1"/>
        <v>0</v>
      </c>
    </row>
    <row r="36" spans="1:6" ht="25.5">
      <c r="A36" s="245" t="s">
        <v>107</v>
      </c>
      <c r="B36" s="549" t="s">
        <v>447</v>
      </c>
      <c r="C36" s="384" t="s">
        <v>6</v>
      </c>
      <c r="D36" s="391">
        <v>1</v>
      </c>
      <c r="E36" s="705"/>
      <c r="F36" s="307">
        <f t="shared" si="1"/>
        <v>0</v>
      </c>
    </row>
    <row r="37" spans="1:6" ht="127.5">
      <c r="A37" s="245" t="s">
        <v>108</v>
      </c>
      <c r="B37" s="483" t="s">
        <v>449</v>
      </c>
      <c r="C37" s="274" t="s">
        <v>436</v>
      </c>
      <c r="D37" s="391">
        <v>1</v>
      </c>
      <c r="E37" s="702"/>
      <c r="F37" s="545">
        <f t="shared" ref="F37" si="2">SUM(D37*E37)</f>
        <v>0</v>
      </c>
    </row>
    <row r="38" spans="1:6" ht="39" thickBot="1">
      <c r="A38" s="245" t="s">
        <v>109</v>
      </c>
      <c r="B38" s="550" t="s">
        <v>402</v>
      </c>
      <c r="C38" s="384" t="s">
        <v>6</v>
      </c>
      <c r="D38" s="391">
        <v>1</v>
      </c>
      <c r="E38" s="705"/>
      <c r="F38" s="307">
        <f t="shared" si="1"/>
        <v>0</v>
      </c>
    </row>
    <row r="39" spans="1:6" ht="13.5" thickBot="1">
      <c r="A39" s="227" t="s">
        <v>40</v>
      </c>
      <c r="B39" s="228" t="s">
        <v>22</v>
      </c>
      <c r="C39" s="270"/>
      <c r="D39" s="271"/>
      <c r="E39" s="303"/>
      <c r="F39" s="304">
        <f>SUM(F22:F38)</f>
        <v>0</v>
      </c>
    </row>
    <row r="40" spans="1:6" ht="13.5" thickBot="1">
      <c r="A40" s="242"/>
      <c r="B40" s="220"/>
      <c r="C40" s="256"/>
      <c r="D40" s="257"/>
      <c r="E40" s="293"/>
      <c r="F40" s="324"/>
    </row>
    <row r="41" spans="1:6" ht="13.5" thickBot="1">
      <c r="A41" s="240"/>
      <c r="B41" s="232" t="s">
        <v>183</v>
      </c>
      <c r="C41" s="276"/>
      <c r="D41" s="277"/>
      <c r="E41" s="309"/>
      <c r="F41" s="310"/>
    </row>
    <row r="42" spans="1:6" ht="76.5">
      <c r="A42" s="239"/>
      <c r="B42" s="233" t="s">
        <v>8</v>
      </c>
      <c r="C42" s="278"/>
      <c r="D42" s="279"/>
      <c r="E42" s="311"/>
      <c r="F42" s="312"/>
    </row>
    <row r="43" spans="1:6" ht="25.5">
      <c r="A43" s="239"/>
      <c r="B43" s="234" t="s">
        <v>184</v>
      </c>
      <c r="C43" s="274"/>
      <c r="D43" s="275"/>
      <c r="E43" s="308"/>
      <c r="F43" s="313"/>
    </row>
    <row r="44" spans="1:6" ht="38.25">
      <c r="A44" s="246" t="s">
        <v>185</v>
      </c>
      <c r="B44" s="494" t="s">
        <v>443</v>
      </c>
      <c r="C44" s="274" t="s">
        <v>6</v>
      </c>
      <c r="D44" s="280">
        <v>1</v>
      </c>
      <c r="E44" s="679"/>
      <c r="F44" s="313">
        <f t="shared" ref="F44" si="3">D44*E44</f>
        <v>0</v>
      </c>
    </row>
    <row r="45" spans="1:6" ht="25.5">
      <c r="A45" s="245" t="s">
        <v>186</v>
      </c>
      <c r="B45" s="485" t="s">
        <v>61</v>
      </c>
      <c r="C45" s="274" t="s">
        <v>28</v>
      </c>
      <c r="D45" s="275">
        <v>10</v>
      </c>
      <c r="E45" s="674"/>
      <c r="F45" s="313">
        <f t="shared" ref="F45:F46" si="4">D45*E45</f>
        <v>0</v>
      </c>
    </row>
    <row r="46" spans="1:6" ht="38.25">
      <c r="A46" s="393" t="s">
        <v>187</v>
      </c>
      <c r="B46" s="551" t="s">
        <v>444</v>
      </c>
      <c r="C46" s="394" t="s">
        <v>6</v>
      </c>
      <c r="D46" s="280">
        <v>1</v>
      </c>
      <c r="E46" s="706"/>
      <c r="F46" s="395">
        <f t="shared" si="4"/>
        <v>0</v>
      </c>
    </row>
    <row r="47" spans="1:6" ht="13.5" thickBot="1">
      <c r="A47" s="235" t="s">
        <v>445</v>
      </c>
      <c r="B47" s="236" t="s">
        <v>10</v>
      </c>
      <c r="C47" s="281"/>
      <c r="D47" s="282"/>
      <c r="E47" s="314"/>
      <c r="F47" s="315">
        <f>SUM(F44:F46)</f>
        <v>0</v>
      </c>
    </row>
    <row r="48" spans="1:6" ht="13.5" thickBot="1"/>
    <row r="49" spans="1:6" ht="13.5" thickBot="1">
      <c r="A49" s="336" t="s">
        <v>279</v>
      </c>
      <c r="B49" s="337" t="s">
        <v>280</v>
      </c>
      <c r="C49" s="338"/>
      <c r="D49" s="339"/>
      <c r="E49" s="212"/>
      <c r="F49" s="213"/>
    </row>
    <row r="50" spans="1:6" ht="13.5" thickBot="1">
      <c r="A50" s="340"/>
      <c r="B50" s="364" t="s">
        <v>281</v>
      </c>
      <c r="C50" s="353"/>
      <c r="D50" s="366"/>
      <c r="E50" s="355"/>
      <c r="F50" s="367"/>
    </row>
    <row r="51" spans="1:6" ht="39" thickBot="1">
      <c r="A51" s="346" t="s">
        <v>282</v>
      </c>
      <c r="B51" s="552" t="s">
        <v>188</v>
      </c>
      <c r="C51" s="363" t="s">
        <v>189</v>
      </c>
      <c r="D51" s="365">
        <v>1</v>
      </c>
      <c r="E51" s="707"/>
      <c r="F51" s="327">
        <f>D51*E51</f>
        <v>0</v>
      </c>
    </row>
    <row r="52" spans="1:6" ht="13.5" thickBot="1">
      <c r="A52" s="351" t="s">
        <v>283</v>
      </c>
      <c r="B52" s="352" t="s">
        <v>190</v>
      </c>
      <c r="C52" s="353"/>
      <c r="D52" s="354"/>
      <c r="E52" s="355"/>
      <c r="F52" s="356">
        <f>SUM(F51:F51)</f>
        <v>0</v>
      </c>
    </row>
    <row r="53" spans="1:6" ht="13.5" thickBot="1">
      <c r="A53" s="340"/>
      <c r="B53" s="553"/>
      <c r="C53" s="368"/>
      <c r="D53" s="326"/>
      <c r="E53" s="370"/>
      <c r="F53" s="341"/>
    </row>
    <row r="54" spans="1:6" ht="13.5" thickBot="1">
      <c r="A54" s="340"/>
      <c r="B54" s="364" t="s">
        <v>284</v>
      </c>
      <c r="C54" s="353"/>
      <c r="D54" s="366"/>
      <c r="E54" s="355"/>
      <c r="F54" s="367"/>
    </row>
    <row r="55" spans="1:6" ht="25.5">
      <c r="A55" s="347" t="s">
        <v>285</v>
      </c>
      <c r="B55" s="554" t="s">
        <v>191</v>
      </c>
      <c r="C55" s="363" t="s">
        <v>9</v>
      </c>
      <c r="D55" s="365">
        <v>4</v>
      </c>
      <c r="E55" s="707"/>
      <c r="F55" s="327">
        <f>D55*E55</f>
        <v>0</v>
      </c>
    </row>
    <row r="56" spans="1:6">
      <c r="A56" s="347" t="s">
        <v>286</v>
      </c>
      <c r="B56" s="555" t="s">
        <v>192</v>
      </c>
      <c r="C56" s="349" t="s">
        <v>9</v>
      </c>
      <c r="D56" s="350">
        <v>5</v>
      </c>
      <c r="E56" s="708"/>
      <c r="F56" s="323">
        <f t="shared" ref="F56:F59" si="5">D56*E56</f>
        <v>0</v>
      </c>
    </row>
    <row r="57" spans="1:6" ht="25.5">
      <c r="A57" s="347" t="s">
        <v>287</v>
      </c>
      <c r="B57" s="555" t="s">
        <v>193</v>
      </c>
      <c r="C57" s="349" t="s">
        <v>9</v>
      </c>
      <c r="D57" s="350">
        <v>3</v>
      </c>
      <c r="E57" s="708"/>
      <c r="F57" s="323">
        <f t="shared" si="5"/>
        <v>0</v>
      </c>
    </row>
    <row r="58" spans="1:6" ht="25.5">
      <c r="A58" s="347" t="s">
        <v>288</v>
      </c>
      <c r="B58" s="555" t="s">
        <v>194</v>
      </c>
      <c r="C58" s="349" t="s">
        <v>9</v>
      </c>
      <c r="D58" s="350">
        <v>20</v>
      </c>
      <c r="E58" s="708"/>
      <c r="F58" s="323">
        <f t="shared" si="5"/>
        <v>0</v>
      </c>
    </row>
    <row r="59" spans="1:6" ht="13.5" thickBot="1">
      <c r="A59" s="347" t="s">
        <v>289</v>
      </c>
      <c r="B59" s="555" t="s">
        <v>195</v>
      </c>
      <c r="C59" s="349" t="s">
        <v>189</v>
      </c>
      <c r="D59" s="350">
        <v>1</v>
      </c>
      <c r="E59" s="708"/>
      <c r="F59" s="323">
        <f t="shared" si="5"/>
        <v>0</v>
      </c>
    </row>
    <row r="60" spans="1:6" ht="13.5" thickBot="1">
      <c r="A60" s="351" t="s">
        <v>290</v>
      </c>
      <c r="B60" s="352" t="s">
        <v>190</v>
      </c>
      <c r="C60" s="353"/>
      <c r="D60" s="354"/>
      <c r="E60" s="357"/>
      <c r="F60" s="356">
        <f>SUM(F55:F59)</f>
        <v>0</v>
      </c>
    </row>
    <row r="61" spans="1:6" ht="13.5" thickBot="1">
      <c r="A61" s="340"/>
      <c r="B61" s="553"/>
      <c r="C61" s="368"/>
      <c r="D61" s="369"/>
      <c r="E61" s="322"/>
      <c r="F61" s="317"/>
    </row>
    <row r="62" spans="1:6" ht="13.5" thickBot="1">
      <c r="A62" s="348"/>
      <c r="B62" s="719" t="s">
        <v>291</v>
      </c>
      <c r="C62" s="720"/>
      <c r="D62" s="720"/>
      <c r="E62" s="720"/>
      <c r="F62" s="721"/>
    </row>
    <row r="63" spans="1:6" ht="38.25">
      <c r="A63" s="347" t="s">
        <v>292</v>
      </c>
      <c r="B63" s="556" t="s">
        <v>196</v>
      </c>
      <c r="C63" s="349" t="s">
        <v>9</v>
      </c>
      <c r="D63" s="350">
        <v>1</v>
      </c>
      <c r="E63" s="708"/>
      <c r="F63" s="323">
        <f t="shared" ref="F63:F68" si="6">D63*E63</f>
        <v>0</v>
      </c>
    </row>
    <row r="64" spans="1:6" ht="25.5">
      <c r="A64" s="347" t="s">
        <v>293</v>
      </c>
      <c r="B64" s="556" t="s">
        <v>197</v>
      </c>
      <c r="C64" s="349" t="s">
        <v>189</v>
      </c>
      <c r="D64" s="350">
        <v>1</v>
      </c>
      <c r="E64" s="708"/>
      <c r="F64" s="323">
        <f t="shared" si="6"/>
        <v>0</v>
      </c>
    </row>
    <row r="65" spans="1:6">
      <c r="A65" s="347" t="s">
        <v>294</v>
      </c>
      <c r="B65" s="556" t="s">
        <v>198</v>
      </c>
      <c r="C65" s="349" t="s">
        <v>9</v>
      </c>
      <c r="D65" s="350">
        <v>1</v>
      </c>
      <c r="E65" s="708"/>
      <c r="F65" s="323">
        <f t="shared" si="6"/>
        <v>0</v>
      </c>
    </row>
    <row r="66" spans="1:6">
      <c r="A66" s="347" t="s">
        <v>295</v>
      </c>
      <c r="B66" s="556" t="s">
        <v>199</v>
      </c>
      <c r="C66" s="349" t="s">
        <v>9</v>
      </c>
      <c r="D66" s="350">
        <v>1</v>
      </c>
      <c r="E66" s="708"/>
      <c r="F66" s="323">
        <f t="shared" si="6"/>
        <v>0</v>
      </c>
    </row>
    <row r="67" spans="1:6">
      <c r="A67" s="347" t="s">
        <v>296</v>
      </c>
      <c r="B67" s="556" t="s">
        <v>200</v>
      </c>
      <c r="C67" s="349" t="s">
        <v>9</v>
      </c>
      <c r="D67" s="350">
        <v>3</v>
      </c>
      <c r="E67" s="708"/>
      <c r="F67" s="323">
        <f t="shared" si="6"/>
        <v>0</v>
      </c>
    </row>
    <row r="68" spans="1:6" ht="13.5" thickBot="1">
      <c r="A68" s="347" t="s">
        <v>297</v>
      </c>
      <c r="B68" s="556" t="s">
        <v>195</v>
      </c>
      <c r="C68" s="349" t="s">
        <v>189</v>
      </c>
      <c r="D68" s="350">
        <v>1</v>
      </c>
      <c r="E68" s="708"/>
      <c r="F68" s="323">
        <f t="shared" si="6"/>
        <v>0</v>
      </c>
    </row>
    <row r="69" spans="1:6" ht="13.5" thickBot="1">
      <c r="A69" s="351" t="s">
        <v>298</v>
      </c>
      <c r="B69" s="358" t="s">
        <v>190</v>
      </c>
      <c r="C69" s="359"/>
      <c r="D69" s="360"/>
      <c r="E69" s="361"/>
      <c r="F69" s="356">
        <f>SUM(F63:F68)</f>
        <v>0</v>
      </c>
    </row>
    <row r="70" spans="1:6" ht="13.5" thickBot="1">
      <c r="A70" s="348"/>
      <c r="B70" s="557"/>
      <c r="C70" s="371"/>
      <c r="D70" s="372"/>
      <c r="E70" s="318"/>
      <c r="F70" s="317"/>
    </row>
    <row r="71" spans="1:6" ht="13.5" thickBot="1">
      <c r="A71" s="348"/>
      <c r="B71" s="719" t="s">
        <v>299</v>
      </c>
      <c r="C71" s="720"/>
      <c r="D71" s="720"/>
      <c r="E71" s="720"/>
      <c r="F71" s="721"/>
    </row>
    <row r="72" spans="1:6" ht="25.5">
      <c r="A72" s="347" t="s">
        <v>300</v>
      </c>
      <c r="B72" s="556" t="s">
        <v>201</v>
      </c>
      <c r="C72" s="349" t="s">
        <v>9</v>
      </c>
      <c r="D72" s="350">
        <v>30</v>
      </c>
      <c r="E72" s="708"/>
      <c r="F72" s="323">
        <f t="shared" ref="F72:F78" si="7">D72*E72</f>
        <v>0</v>
      </c>
    </row>
    <row r="73" spans="1:6" ht="38.25">
      <c r="A73" s="347" t="s">
        <v>301</v>
      </c>
      <c r="B73" s="556" t="s">
        <v>202</v>
      </c>
      <c r="C73" s="349" t="s">
        <v>6</v>
      </c>
      <c r="D73" s="350">
        <v>4</v>
      </c>
      <c r="E73" s="708"/>
      <c r="F73" s="323">
        <f t="shared" si="7"/>
        <v>0</v>
      </c>
    </row>
    <row r="74" spans="1:6">
      <c r="A74" s="347" t="s">
        <v>302</v>
      </c>
      <c r="B74" s="555" t="s">
        <v>203</v>
      </c>
      <c r="C74" s="349" t="s">
        <v>6</v>
      </c>
      <c r="D74" s="350">
        <v>6</v>
      </c>
      <c r="E74" s="708"/>
      <c r="F74" s="323">
        <f t="shared" si="7"/>
        <v>0</v>
      </c>
    </row>
    <row r="75" spans="1:6">
      <c r="A75" s="347" t="s">
        <v>303</v>
      </c>
      <c r="B75" s="555" t="s">
        <v>204</v>
      </c>
      <c r="C75" s="349" t="s">
        <v>6</v>
      </c>
      <c r="D75" s="350">
        <v>1</v>
      </c>
      <c r="E75" s="708"/>
      <c r="F75" s="323">
        <f t="shared" si="7"/>
        <v>0</v>
      </c>
    </row>
    <row r="76" spans="1:6">
      <c r="A76" s="347" t="s">
        <v>304</v>
      </c>
      <c r="B76" s="555" t="s">
        <v>205</v>
      </c>
      <c r="C76" s="349" t="s">
        <v>6</v>
      </c>
      <c r="D76" s="350">
        <v>3</v>
      </c>
      <c r="E76" s="708"/>
      <c r="F76" s="323">
        <f t="shared" si="7"/>
        <v>0</v>
      </c>
    </row>
    <row r="77" spans="1:6" ht="25.5">
      <c r="A77" s="347" t="s">
        <v>305</v>
      </c>
      <c r="B77" s="555" t="s">
        <v>206</v>
      </c>
      <c r="C77" s="349" t="s">
        <v>189</v>
      </c>
      <c r="D77" s="350">
        <v>1</v>
      </c>
      <c r="E77" s="708"/>
      <c r="F77" s="323">
        <f t="shared" si="7"/>
        <v>0</v>
      </c>
    </row>
    <row r="78" spans="1:6" ht="13.5" thickBot="1">
      <c r="A78" s="347" t="s">
        <v>306</v>
      </c>
      <c r="B78" s="555" t="s">
        <v>207</v>
      </c>
      <c r="C78" s="349" t="s">
        <v>189</v>
      </c>
      <c r="D78" s="350">
        <v>1</v>
      </c>
      <c r="E78" s="708"/>
      <c r="F78" s="323">
        <f t="shared" si="7"/>
        <v>0</v>
      </c>
    </row>
    <row r="79" spans="1:6" ht="13.5" thickBot="1">
      <c r="A79" s="351" t="s">
        <v>307</v>
      </c>
      <c r="B79" s="358" t="s">
        <v>190</v>
      </c>
      <c r="C79" s="359"/>
      <c r="D79" s="360"/>
      <c r="E79" s="361"/>
      <c r="F79" s="356">
        <f>SUM(F72:F78)</f>
        <v>0</v>
      </c>
    </row>
    <row r="80" spans="1:6" ht="13.5" thickBot="1">
      <c r="A80" s="348"/>
      <c r="B80" s="557"/>
      <c r="C80" s="371"/>
      <c r="D80" s="372"/>
      <c r="E80" s="318"/>
      <c r="F80" s="317"/>
    </row>
    <row r="81" spans="1:6" ht="13.5" thickBot="1">
      <c r="A81" s="348"/>
      <c r="B81" s="719" t="s">
        <v>308</v>
      </c>
      <c r="C81" s="720"/>
      <c r="D81" s="720"/>
      <c r="E81" s="720"/>
      <c r="F81" s="721"/>
    </row>
    <row r="82" spans="1:6" ht="63.75">
      <c r="A82" s="347" t="s">
        <v>309</v>
      </c>
      <c r="B82" s="556" t="s">
        <v>208</v>
      </c>
      <c r="C82" s="349" t="s">
        <v>6</v>
      </c>
      <c r="D82" s="350">
        <v>1</v>
      </c>
      <c r="E82" s="708"/>
      <c r="F82" s="323">
        <f t="shared" ref="F82:F114" si="8">D82*E82</f>
        <v>0</v>
      </c>
    </row>
    <row r="83" spans="1:6" ht="25.5">
      <c r="A83" s="347" t="s">
        <v>310</v>
      </c>
      <c r="B83" s="556" t="s">
        <v>209</v>
      </c>
      <c r="C83" s="349" t="s">
        <v>6</v>
      </c>
      <c r="D83" s="350">
        <v>1</v>
      </c>
      <c r="E83" s="708"/>
      <c r="F83" s="323">
        <f t="shared" si="8"/>
        <v>0</v>
      </c>
    </row>
    <row r="84" spans="1:6">
      <c r="A84" s="347" t="s">
        <v>311</v>
      </c>
      <c r="B84" s="558" t="s">
        <v>210</v>
      </c>
      <c r="C84" s="349" t="s">
        <v>6</v>
      </c>
      <c r="D84" s="350">
        <v>1</v>
      </c>
      <c r="E84" s="708"/>
      <c r="F84" s="323">
        <f t="shared" si="8"/>
        <v>0</v>
      </c>
    </row>
    <row r="85" spans="1:6">
      <c r="A85" s="347" t="s">
        <v>312</v>
      </c>
      <c r="B85" s="556" t="s">
        <v>211</v>
      </c>
      <c r="C85" s="349" t="s">
        <v>6</v>
      </c>
      <c r="D85" s="350">
        <v>4</v>
      </c>
      <c r="E85" s="708"/>
      <c r="F85" s="323">
        <f t="shared" si="8"/>
        <v>0</v>
      </c>
    </row>
    <row r="86" spans="1:6">
      <c r="A86" s="347" t="s">
        <v>313</v>
      </c>
      <c r="B86" s="558" t="s">
        <v>212</v>
      </c>
      <c r="C86" s="349" t="s">
        <v>6</v>
      </c>
      <c r="D86" s="350">
        <v>2</v>
      </c>
      <c r="E86" s="708"/>
      <c r="F86" s="323">
        <f t="shared" si="8"/>
        <v>0</v>
      </c>
    </row>
    <row r="87" spans="1:6">
      <c r="A87" s="347" t="s">
        <v>314</v>
      </c>
      <c r="B87" s="558" t="s">
        <v>213</v>
      </c>
      <c r="C87" s="349" t="s">
        <v>6</v>
      </c>
      <c r="D87" s="350">
        <v>3</v>
      </c>
      <c r="E87" s="708"/>
      <c r="F87" s="323">
        <f t="shared" si="8"/>
        <v>0</v>
      </c>
    </row>
    <row r="88" spans="1:6">
      <c r="A88" s="347" t="s">
        <v>315</v>
      </c>
      <c r="B88" s="558" t="s">
        <v>214</v>
      </c>
      <c r="C88" s="349" t="s">
        <v>6</v>
      </c>
      <c r="D88" s="350">
        <v>1</v>
      </c>
      <c r="E88" s="708"/>
      <c r="F88" s="323">
        <f t="shared" si="8"/>
        <v>0</v>
      </c>
    </row>
    <row r="89" spans="1:6">
      <c r="A89" s="347" t="s">
        <v>316</v>
      </c>
      <c r="B89" s="558" t="s">
        <v>215</v>
      </c>
      <c r="C89" s="349" t="s">
        <v>6</v>
      </c>
      <c r="D89" s="350">
        <v>1</v>
      </c>
      <c r="E89" s="708"/>
      <c r="F89" s="323">
        <f t="shared" si="8"/>
        <v>0</v>
      </c>
    </row>
    <row r="90" spans="1:6">
      <c r="A90" s="347" t="s">
        <v>317</v>
      </c>
      <c r="B90" s="558" t="s">
        <v>216</v>
      </c>
      <c r="C90" s="349" t="s">
        <v>6</v>
      </c>
      <c r="D90" s="350">
        <v>6</v>
      </c>
      <c r="E90" s="708"/>
      <c r="F90" s="323">
        <f t="shared" si="8"/>
        <v>0</v>
      </c>
    </row>
    <row r="91" spans="1:6">
      <c r="A91" s="347" t="s">
        <v>318</v>
      </c>
      <c r="B91" s="558" t="s">
        <v>217</v>
      </c>
      <c r="C91" s="349" t="s">
        <v>6</v>
      </c>
      <c r="D91" s="350">
        <v>1</v>
      </c>
      <c r="E91" s="708"/>
      <c r="F91" s="323">
        <f t="shared" si="8"/>
        <v>0</v>
      </c>
    </row>
    <row r="92" spans="1:6">
      <c r="A92" s="347" t="s">
        <v>319</v>
      </c>
      <c r="B92" s="558" t="s">
        <v>218</v>
      </c>
      <c r="C92" s="349" t="s">
        <v>6</v>
      </c>
      <c r="D92" s="350">
        <v>1</v>
      </c>
      <c r="E92" s="708"/>
      <c r="F92" s="323">
        <f t="shared" si="8"/>
        <v>0</v>
      </c>
    </row>
    <row r="93" spans="1:6">
      <c r="A93" s="347" t="s">
        <v>320</v>
      </c>
      <c r="B93" s="558" t="s">
        <v>219</v>
      </c>
      <c r="C93" s="349" t="s">
        <v>6</v>
      </c>
      <c r="D93" s="350">
        <v>1</v>
      </c>
      <c r="E93" s="708"/>
      <c r="F93" s="323">
        <f t="shared" si="8"/>
        <v>0</v>
      </c>
    </row>
    <row r="94" spans="1:6" ht="38.25">
      <c r="A94" s="347" t="s">
        <v>321</v>
      </c>
      <c r="B94" s="556" t="s">
        <v>220</v>
      </c>
      <c r="C94" s="349" t="s">
        <v>6</v>
      </c>
      <c r="D94" s="350">
        <v>1</v>
      </c>
      <c r="E94" s="708"/>
      <c r="F94" s="323">
        <f t="shared" si="8"/>
        <v>0</v>
      </c>
    </row>
    <row r="95" spans="1:6" ht="25.5">
      <c r="A95" s="347" t="s">
        <v>322</v>
      </c>
      <c r="B95" s="556" t="s">
        <v>221</v>
      </c>
      <c r="C95" s="349" t="s">
        <v>6</v>
      </c>
      <c r="D95" s="350">
        <v>1</v>
      </c>
      <c r="E95" s="708"/>
      <c r="F95" s="323">
        <f t="shared" si="8"/>
        <v>0</v>
      </c>
    </row>
    <row r="96" spans="1:6" ht="25.5">
      <c r="A96" s="347" t="s">
        <v>323</v>
      </c>
      <c r="B96" s="556" t="s">
        <v>222</v>
      </c>
      <c r="C96" s="349" t="s">
        <v>6</v>
      </c>
      <c r="D96" s="350">
        <v>1</v>
      </c>
      <c r="E96" s="708"/>
      <c r="F96" s="323">
        <f t="shared" si="8"/>
        <v>0</v>
      </c>
    </row>
    <row r="97" spans="1:6">
      <c r="A97" s="347" t="s">
        <v>324</v>
      </c>
      <c r="B97" s="558" t="s">
        <v>223</v>
      </c>
      <c r="C97" s="349" t="s">
        <v>6</v>
      </c>
      <c r="D97" s="350">
        <v>1</v>
      </c>
      <c r="E97" s="708"/>
      <c r="F97" s="323">
        <f t="shared" si="8"/>
        <v>0</v>
      </c>
    </row>
    <row r="98" spans="1:6">
      <c r="A98" s="347" t="s">
        <v>325</v>
      </c>
      <c r="B98" s="558" t="s">
        <v>224</v>
      </c>
      <c r="C98" s="349" t="s">
        <v>6</v>
      </c>
      <c r="D98" s="350">
        <v>1</v>
      </c>
      <c r="E98" s="708"/>
      <c r="F98" s="323">
        <f t="shared" si="8"/>
        <v>0</v>
      </c>
    </row>
    <row r="99" spans="1:6">
      <c r="A99" s="347" t="s">
        <v>326</v>
      </c>
      <c r="B99" s="558" t="s">
        <v>225</v>
      </c>
      <c r="C99" s="349" t="s">
        <v>6</v>
      </c>
      <c r="D99" s="350">
        <v>1</v>
      </c>
      <c r="E99" s="708"/>
      <c r="F99" s="323">
        <f t="shared" si="8"/>
        <v>0</v>
      </c>
    </row>
    <row r="100" spans="1:6" ht="25.5">
      <c r="A100" s="347" t="s">
        <v>327</v>
      </c>
      <c r="B100" s="556" t="s">
        <v>226</v>
      </c>
      <c r="C100" s="349" t="s">
        <v>6</v>
      </c>
      <c r="D100" s="350">
        <v>1</v>
      </c>
      <c r="E100" s="708"/>
      <c r="F100" s="323">
        <f t="shared" si="8"/>
        <v>0</v>
      </c>
    </row>
    <row r="101" spans="1:6">
      <c r="A101" s="347" t="s">
        <v>328</v>
      </c>
      <c r="B101" s="558" t="s">
        <v>227</v>
      </c>
      <c r="C101" s="349" t="s">
        <v>6</v>
      </c>
      <c r="D101" s="350">
        <v>1</v>
      </c>
      <c r="E101" s="708"/>
      <c r="F101" s="323">
        <f t="shared" si="8"/>
        <v>0</v>
      </c>
    </row>
    <row r="102" spans="1:6" ht="51">
      <c r="A102" s="347" t="s">
        <v>329</v>
      </c>
      <c r="B102" s="556" t="s">
        <v>228</v>
      </c>
      <c r="C102" s="349" t="s">
        <v>6</v>
      </c>
      <c r="D102" s="350">
        <v>1</v>
      </c>
      <c r="E102" s="708"/>
      <c r="F102" s="323">
        <f t="shared" si="8"/>
        <v>0</v>
      </c>
    </row>
    <row r="103" spans="1:6" ht="25.5">
      <c r="A103" s="347" t="s">
        <v>330</v>
      </c>
      <c r="B103" s="556" t="s">
        <v>399</v>
      </c>
      <c r="C103" s="349" t="s">
        <v>6</v>
      </c>
      <c r="D103" s="350">
        <v>2</v>
      </c>
      <c r="E103" s="708"/>
      <c r="F103" s="323">
        <f t="shared" si="8"/>
        <v>0</v>
      </c>
    </row>
    <row r="104" spans="1:6">
      <c r="A104" s="347" t="s">
        <v>331</v>
      </c>
      <c r="B104" s="558" t="s">
        <v>229</v>
      </c>
      <c r="C104" s="349" t="s">
        <v>6</v>
      </c>
      <c r="D104" s="350">
        <v>2</v>
      </c>
      <c r="E104" s="708"/>
      <c r="F104" s="323">
        <f t="shared" si="8"/>
        <v>0</v>
      </c>
    </row>
    <row r="105" spans="1:6" ht="25.5">
      <c r="A105" s="347" t="s">
        <v>332</v>
      </c>
      <c r="B105" s="556" t="s">
        <v>230</v>
      </c>
      <c r="C105" s="349" t="s">
        <v>6</v>
      </c>
      <c r="D105" s="350">
        <v>8</v>
      </c>
      <c r="E105" s="708"/>
      <c r="F105" s="323">
        <f t="shared" si="8"/>
        <v>0</v>
      </c>
    </row>
    <row r="106" spans="1:6" ht="25.5">
      <c r="A106" s="347" t="s">
        <v>333</v>
      </c>
      <c r="B106" s="556" t="s">
        <v>231</v>
      </c>
      <c r="C106" s="349" t="s">
        <v>6</v>
      </c>
      <c r="D106" s="350">
        <v>1</v>
      </c>
      <c r="E106" s="708"/>
      <c r="F106" s="323">
        <f t="shared" si="8"/>
        <v>0</v>
      </c>
    </row>
    <row r="107" spans="1:6" ht="38.25">
      <c r="A107" s="347" t="s">
        <v>334</v>
      </c>
      <c r="B107" s="556" t="s">
        <v>232</v>
      </c>
      <c r="C107" s="349" t="s">
        <v>6</v>
      </c>
      <c r="D107" s="350">
        <v>2</v>
      </c>
      <c r="E107" s="708"/>
      <c r="F107" s="323">
        <f t="shared" si="8"/>
        <v>0</v>
      </c>
    </row>
    <row r="108" spans="1:6" ht="25.5">
      <c r="A108" s="347" t="s">
        <v>335</v>
      </c>
      <c r="B108" s="556" t="s">
        <v>233</v>
      </c>
      <c r="C108" s="349" t="s">
        <v>6</v>
      </c>
      <c r="D108" s="350">
        <v>2</v>
      </c>
      <c r="E108" s="708"/>
      <c r="F108" s="323">
        <f t="shared" si="8"/>
        <v>0</v>
      </c>
    </row>
    <row r="109" spans="1:6" ht="25.5">
      <c r="A109" s="347" t="s">
        <v>336</v>
      </c>
      <c r="B109" s="556" t="s">
        <v>234</v>
      </c>
      <c r="C109" s="349" t="s">
        <v>6</v>
      </c>
      <c r="D109" s="350">
        <v>2</v>
      </c>
      <c r="E109" s="708"/>
      <c r="F109" s="323">
        <f t="shared" si="8"/>
        <v>0</v>
      </c>
    </row>
    <row r="110" spans="1:6">
      <c r="A110" s="347" t="s">
        <v>337</v>
      </c>
      <c r="B110" s="558" t="s">
        <v>235</v>
      </c>
      <c r="C110" s="349" t="s">
        <v>6</v>
      </c>
      <c r="D110" s="350">
        <v>1</v>
      </c>
      <c r="E110" s="708"/>
      <c r="F110" s="323">
        <f t="shared" si="8"/>
        <v>0</v>
      </c>
    </row>
    <row r="111" spans="1:6">
      <c r="A111" s="347" t="s">
        <v>338</v>
      </c>
      <c r="B111" s="558" t="s">
        <v>236</v>
      </c>
      <c r="C111" s="349" t="s">
        <v>6</v>
      </c>
      <c r="D111" s="350">
        <v>1</v>
      </c>
      <c r="E111" s="708"/>
      <c r="F111" s="323">
        <f t="shared" si="8"/>
        <v>0</v>
      </c>
    </row>
    <row r="112" spans="1:6">
      <c r="A112" s="347" t="s">
        <v>339</v>
      </c>
      <c r="B112" s="558" t="s">
        <v>237</v>
      </c>
      <c r="C112" s="349" t="s">
        <v>6</v>
      </c>
      <c r="D112" s="350">
        <v>1</v>
      </c>
      <c r="E112" s="708"/>
      <c r="F112" s="323">
        <f t="shared" si="8"/>
        <v>0</v>
      </c>
    </row>
    <row r="113" spans="1:6">
      <c r="A113" s="347" t="s">
        <v>340</v>
      </c>
      <c r="B113" s="558" t="s">
        <v>238</v>
      </c>
      <c r="C113" s="349" t="s">
        <v>6</v>
      </c>
      <c r="D113" s="350">
        <v>1</v>
      </c>
      <c r="E113" s="708"/>
      <c r="F113" s="323">
        <f t="shared" si="8"/>
        <v>0</v>
      </c>
    </row>
    <row r="114" spans="1:6" ht="26.25" thickBot="1">
      <c r="A114" s="347" t="s">
        <v>341</v>
      </c>
      <c r="B114" s="556" t="s">
        <v>239</v>
      </c>
      <c r="C114" s="349" t="s">
        <v>189</v>
      </c>
      <c r="D114" s="350">
        <v>1</v>
      </c>
      <c r="E114" s="708"/>
      <c r="F114" s="323">
        <f t="shared" si="8"/>
        <v>0</v>
      </c>
    </row>
    <row r="115" spans="1:6" ht="13.5" thickBot="1">
      <c r="A115" s="362" t="s">
        <v>342</v>
      </c>
      <c r="B115" s="358" t="s">
        <v>190</v>
      </c>
      <c r="C115" s="359"/>
      <c r="D115" s="360"/>
      <c r="E115" s="361"/>
      <c r="F115" s="356">
        <f>SUM(F82:F114)</f>
        <v>0</v>
      </c>
    </row>
    <row r="116" spans="1:6" ht="13.5" thickBot="1">
      <c r="A116" s="348"/>
      <c r="B116" s="557"/>
      <c r="C116" s="371"/>
      <c r="D116" s="372"/>
      <c r="E116" s="318"/>
      <c r="F116" s="317"/>
    </row>
    <row r="117" spans="1:6" ht="13.5" thickBot="1">
      <c r="A117" s="348"/>
      <c r="B117" s="719" t="s">
        <v>343</v>
      </c>
      <c r="C117" s="720"/>
      <c r="D117" s="720"/>
      <c r="E117" s="720"/>
      <c r="F117" s="721"/>
    </row>
    <row r="118" spans="1:6" ht="25.5">
      <c r="A118" s="347" t="s">
        <v>344</v>
      </c>
      <c r="B118" s="556" t="s">
        <v>240</v>
      </c>
      <c r="C118" s="349" t="s">
        <v>189</v>
      </c>
      <c r="D118" s="350">
        <v>1</v>
      </c>
      <c r="E118" s="708"/>
      <c r="F118" s="323">
        <f t="shared" ref="F118:F121" si="9">D118*E118</f>
        <v>0</v>
      </c>
    </row>
    <row r="119" spans="1:6" ht="38.25">
      <c r="A119" s="347" t="s">
        <v>345</v>
      </c>
      <c r="B119" s="556" t="s">
        <v>241</v>
      </c>
      <c r="C119" s="349" t="s">
        <v>189</v>
      </c>
      <c r="D119" s="350">
        <v>1</v>
      </c>
      <c r="E119" s="708"/>
      <c r="F119" s="323">
        <f t="shared" si="9"/>
        <v>0</v>
      </c>
    </row>
    <row r="120" spans="1:6" ht="25.5">
      <c r="A120" s="347" t="s">
        <v>346</v>
      </c>
      <c r="B120" s="555" t="s">
        <v>242</v>
      </c>
      <c r="C120" s="349" t="s">
        <v>189</v>
      </c>
      <c r="D120" s="350">
        <v>1</v>
      </c>
      <c r="E120" s="708"/>
      <c r="F120" s="323">
        <f t="shared" si="9"/>
        <v>0</v>
      </c>
    </row>
    <row r="121" spans="1:6" ht="13.5" thickBot="1">
      <c r="A121" s="347" t="s">
        <v>347</v>
      </c>
      <c r="B121" s="555" t="s">
        <v>243</v>
      </c>
      <c r="C121" s="349" t="s">
        <v>189</v>
      </c>
      <c r="D121" s="350">
        <v>1</v>
      </c>
      <c r="E121" s="708"/>
      <c r="F121" s="323">
        <f t="shared" si="9"/>
        <v>0</v>
      </c>
    </row>
    <row r="122" spans="1:6" ht="13.5" thickBot="1">
      <c r="A122" s="362" t="s">
        <v>348</v>
      </c>
      <c r="B122" s="358" t="s">
        <v>190</v>
      </c>
      <c r="C122" s="359"/>
      <c r="D122" s="360"/>
      <c r="E122" s="361"/>
      <c r="F122" s="356">
        <f>SUM(F118:F121)</f>
        <v>0</v>
      </c>
    </row>
    <row r="123" spans="1:6" ht="13.5" thickBot="1">
      <c r="A123" s="348"/>
      <c r="B123" s="557"/>
      <c r="C123" s="371"/>
      <c r="D123" s="372"/>
      <c r="E123" s="318"/>
      <c r="F123" s="317"/>
    </row>
    <row r="124" spans="1:6" ht="13.5" thickBot="1">
      <c r="A124" s="348"/>
      <c r="B124" s="719" t="s">
        <v>349</v>
      </c>
      <c r="C124" s="722"/>
      <c r="D124" s="722"/>
      <c r="E124" s="722"/>
      <c r="F124" s="723"/>
    </row>
    <row r="125" spans="1:6" ht="25.5">
      <c r="A125" s="347" t="s">
        <v>350</v>
      </c>
      <c r="B125" s="556" t="s">
        <v>244</v>
      </c>
      <c r="C125" s="349" t="s">
        <v>6</v>
      </c>
      <c r="D125" s="350">
        <v>1</v>
      </c>
      <c r="E125" s="708"/>
      <c r="F125" s="323">
        <f t="shared" ref="F125:F151" si="10">D125*E125</f>
        <v>0</v>
      </c>
    </row>
    <row r="126" spans="1:6" ht="25.5">
      <c r="A126" s="347" t="s">
        <v>351</v>
      </c>
      <c r="B126" s="556" t="s">
        <v>197</v>
      </c>
      <c r="C126" s="349" t="s">
        <v>6</v>
      </c>
      <c r="D126" s="350">
        <v>1</v>
      </c>
      <c r="E126" s="708"/>
      <c r="F126" s="323">
        <f t="shared" si="10"/>
        <v>0</v>
      </c>
    </row>
    <row r="127" spans="1:6" ht="25.5">
      <c r="A127" s="347" t="s">
        <v>352</v>
      </c>
      <c r="B127" s="556" t="s">
        <v>405</v>
      </c>
      <c r="C127" s="349" t="s">
        <v>245</v>
      </c>
      <c r="D127" s="350">
        <v>1</v>
      </c>
      <c r="E127" s="708"/>
      <c r="F127" s="323">
        <f t="shared" si="10"/>
        <v>0</v>
      </c>
    </row>
    <row r="128" spans="1:6">
      <c r="A128" s="347" t="s">
        <v>353</v>
      </c>
      <c r="B128" s="556" t="s">
        <v>246</v>
      </c>
      <c r="C128" s="349" t="s">
        <v>6</v>
      </c>
      <c r="D128" s="350">
        <v>1</v>
      </c>
      <c r="E128" s="708"/>
      <c r="F128" s="323">
        <f t="shared" si="10"/>
        <v>0</v>
      </c>
    </row>
    <row r="129" spans="1:6">
      <c r="A129" s="347" t="s">
        <v>354</v>
      </c>
      <c r="B129" s="556" t="s">
        <v>247</v>
      </c>
      <c r="C129" s="349" t="s">
        <v>6</v>
      </c>
      <c r="D129" s="350">
        <v>3</v>
      </c>
      <c r="E129" s="708"/>
      <c r="F129" s="323">
        <f t="shared" si="10"/>
        <v>0</v>
      </c>
    </row>
    <row r="130" spans="1:6">
      <c r="A130" s="347" t="s">
        <v>355</v>
      </c>
      <c r="B130" s="556" t="s">
        <v>248</v>
      </c>
      <c r="C130" s="349" t="s">
        <v>6</v>
      </c>
      <c r="D130" s="350">
        <v>3</v>
      </c>
      <c r="E130" s="708"/>
      <c r="F130" s="323">
        <f t="shared" si="10"/>
        <v>0</v>
      </c>
    </row>
    <row r="131" spans="1:6" ht="25.5">
      <c r="A131" s="347" t="s">
        <v>356</v>
      </c>
      <c r="B131" s="556" t="s">
        <v>249</v>
      </c>
      <c r="C131" s="349" t="s">
        <v>6</v>
      </c>
      <c r="D131" s="350">
        <v>3</v>
      </c>
      <c r="E131" s="708"/>
      <c r="F131" s="323">
        <f t="shared" si="10"/>
        <v>0</v>
      </c>
    </row>
    <row r="132" spans="1:6">
      <c r="A132" s="347" t="s">
        <v>357</v>
      </c>
      <c r="B132" s="556" t="s">
        <v>250</v>
      </c>
      <c r="C132" s="349" t="s">
        <v>6</v>
      </c>
      <c r="D132" s="350">
        <v>1</v>
      </c>
      <c r="E132" s="708"/>
      <c r="F132" s="323">
        <f t="shared" si="10"/>
        <v>0</v>
      </c>
    </row>
    <row r="133" spans="1:6" ht="25.5">
      <c r="A133" s="347" t="s">
        <v>358</v>
      </c>
      <c r="B133" s="556" t="s">
        <v>416</v>
      </c>
      <c r="C133" s="349" t="s">
        <v>9</v>
      </c>
      <c r="D133" s="350">
        <v>85</v>
      </c>
      <c r="E133" s="708"/>
      <c r="F133" s="323">
        <f t="shared" si="10"/>
        <v>0</v>
      </c>
    </row>
    <row r="134" spans="1:6">
      <c r="A134" s="347" t="s">
        <v>359</v>
      </c>
      <c r="B134" s="556" t="s">
        <v>413</v>
      </c>
      <c r="C134" s="349" t="s">
        <v>9</v>
      </c>
      <c r="D134" s="350">
        <v>81</v>
      </c>
      <c r="E134" s="708"/>
      <c r="F134" s="323">
        <f t="shared" si="10"/>
        <v>0</v>
      </c>
    </row>
    <row r="135" spans="1:6">
      <c r="A135" s="347" t="s">
        <v>360</v>
      </c>
      <c r="B135" s="556" t="s">
        <v>251</v>
      </c>
      <c r="C135" s="349" t="s">
        <v>9</v>
      </c>
      <c r="D135" s="350">
        <v>69</v>
      </c>
      <c r="E135" s="708"/>
      <c r="F135" s="323">
        <f t="shared" si="10"/>
        <v>0</v>
      </c>
    </row>
    <row r="136" spans="1:6" ht="25.5">
      <c r="A136" s="347" t="s">
        <v>361</v>
      </c>
      <c r="B136" s="556" t="s">
        <v>252</v>
      </c>
      <c r="C136" s="349" t="s">
        <v>9</v>
      </c>
      <c r="D136" s="350">
        <v>81</v>
      </c>
      <c r="E136" s="708"/>
      <c r="F136" s="323">
        <f t="shared" si="10"/>
        <v>0</v>
      </c>
    </row>
    <row r="137" spans="1:6" ht="38.25">
      <c r="A137" s="347" t="s">
        <v>362</v>
      </c>
      <c r="B137" s="556" t="s">
        <v>408</v>
      </c>
      <c r="C137" s="349" t="s">
        <v>9</v>
      </c>
      <c r="D137" s="350">
        <v>81</v>
      </c>
      <c r="E137" s="708"/>
      <c r="F137" s="323">
        <f t="shared" si="10"/>
        <v>0</v>
      </c>
    </row>
    <row r="138" spans="1:6">
      <c r="A138" s="347" t="s">
        <v>363</v>
      </c>
      <c r="B138" s="556" t="s">
        <v>414</v>
      </c>
      <c r="C138" s="349" t="s">
        <v>9</v>
      </c>
      <c r="D138" s="350">
        <v>79</v>
      </c>
      <c r="E138" s="708"/>
      <c r="F138" s="323">
        <f t="shared" si="10"/>
        <v>0</v>
      </c>
    </row>
    <row r="139" spans="1:6">
      <c r="A139" s="347" t="s">
        <v>364</v>
      </c>
      <c r="B139" s="556" t="s">
        <v>253</v>
      </c>
      <c r="C139" s="349" t="s">
        <v>9</v>
      </c>
      <c r="D139" s="350">
        <v>80</v>
      </c>
      <c r="E139" s="708"/>
      <c r="F139" s="323">
        <f t="shared" si="10"/>
        <v>0</v>
      </c>
    </row>
    <row r="140" spans="1:6">
      <c r="A140" s="347" t="s">
        <v>365</v>
      </c>
      <c r="B140" s="556" t="s">
        <v>254</v>
      </c>
      <c r="C140" s="349" t="s">
        <v>189</v>
      </c>
      <c r="D140" s="350">
        <v>2</v>
      </c>
      <c r="E140" s="708"/>
      <c r="F140" s="323">
        <f t="shared" si="10"/>
        <v>0</v>
      </c>
    </row>
    <row r="141" spans="1:6">
      <c r="A141" s="347" t="s">
        <v>366</v>
      </c>
      <c r="B141" s="556" t="s">
        <v>415</v>
      </c>
      <c r="C141" s="349" t="s">
        <v>189</v>
      </c>
      <c r="D141" s="350">
        <v>1</v>
      </c>
      <c r="E141" s="708"/>
      <c r="F141" s="323">
        <f t="shared" si="10"/>
        <v>0</v>
      </c>
    </row>
    <row r="142" spans="1:6">
      <c r="A142" s="347" t="s">
        <v>367</v>
      </c>
      <c r="B142" s="556" t="s">
        <v>255</v>
      </c>
      <c r="C142" s="349" t="s">
        <v>189</v>
      </c>
      <c r="D142" s="350">
        <v>1</v>
      </c>
      <c r="E142" s="708"/>
      <c r="F142" s="323">
        <f t="shared" si="10"/>
        <v>0</v>
      </c>
    </row>
    <row r="143" spans="1:6">
      <c r="A143" s="347" t="s">
        <v>368</v>
      </c>
      <c r="B143" s="556" t="s">
        <v>256</v>
      </c>
      <c r="C143" s="349" t="s">
        <v>189</v>
      </c>
      <c r="D143" s="350">
        <v>1</v>
      </c>
      <c r="E143" s="708"/>
      <c r="F143" s="323">
        <f t="shared" si="10"/>
        <v>0</v>
      </c>
    </row>
    <row r="144" spans="1:6">
      <c r="A144" s="347" t="s">
        <v>369</v>
      </c>
      <c r="B144" s="556" t="s">
        <v>257</v>
      </c>
      <c r="C144" s="349" t="s">
        <v>189</v>
      </c>
      <c r="D144" s="350">
        <v>1</v>
      </c>
      <c r="E144" s="708"/>
      <c r="F144" s="323">
        <f t="shared" si="10"/>
        <v>0</v>
      </c>
    </row>
    <row r="145" spans="1:6" ht="25.5">
      <c r="A145" s="347" t="s">
        <v>370</v>
      </c>
      <c r="B145" s="556" t="s">
        <v>258</v>
      </c>
      <c r="C145" s="349" t="s">
        <v>189</v>
      </c>
      <c r="D145" s="350">
        <v>1</v>
      </c>
      <c r="E145" s="708"/>
      <c r="F145" s="323">
        <f t="shared" si="10"/>
        <v>0</v>
      </c>
    </row>
    <row r="146" spans="1:6">
      <c r="A146" s="347" t="s">
        <v>371</v>
      </c>
      <c r="B146" s="556" t="s">
        <v>259</v>
      </c>
      <c r="C146" s="349" t="s">
        <v>189</v>
      </c>
      <c r="D146" s="350">
        <v>1</v>
      </c>
      <c r="E146" s="708"/>
      <c r="F146" s="323">
        <f t="shared" si="10"/>
        <v>0</v>
      </c>
    </row>
    <row r="147" spans="1:6" ht="25.5">
      <c r="A147" s="347" t="s">
        <v>372</v>
      </c>
      <c r="B147" s="556" t="s">
        <v>260</v>
      </c>
      <c r="C147" s="349" t="s">
        <v>189</v>
      </c>
      <c r="D147" s="350">
        <v>1</v>
      </c>
      <c r="E147" s="708"/>
      <c r="F147" s="323">
        <f t="shared" si="10"/>
        <v>0</v>
      </c>
    </row>
    <row r="148" spans="1:6">
      <c r="A148" s="347" t="s">
        <v>373</v>
      </c>
      <c r="B148" s="556" t="s">
        <v>261</v>
      </c>
      <c r="C148" s="349" t="s">
        <v>189</v>
      </c>
      <c r="D148" s="350">
        <v>1</v>
      </c>
      <c r="E148" s="708"/>
      <c r="F148" s="323">
        <f t="shared" si="10"/>
        <v>0</v>
      </c>
    </row>
    <row r="149" spans="1:6">
      <c r="A149" s="347" t="s">
        <v>374</v>
      </c>
      <c r="B149" s="556" t="s">
        <v>262</v>
      </c>
      <c r="C149" s="349" t="s">
        <v>189</v>
      </c>
      <c r="D149" s="350">
        <v>1</v>
      </c>
      <c r="E149" s="708"/>
      <c r="F149" s="323">
        <f t="shared" si="10"/>
        <v>0</v>
      </c>
    </row>
    <row r="150" spans="1:6">
      <c r="A150" s="347" t="s">
        <v>375</v>
      </c>
      <c r="B150" s="556" t="s">
        <v>263</v>
      </c>
      <c r="C150" s="349" t="s">
        <v>189</v>
      </c>
      <c r="D150" s="350">
        <v>1</v>
      </c>
      <c r="E150" s="708"/>
      <c r="F150" s="323">
        <f t="shared" si="10"/>
        <v>0</v>
      </c>
    </row>
    <row r="151" spans="1:6" ht="13.5" thickBot="1">
      <c r="A151" s="347" t="s">
        <v>376</v>
      </c>
      <c r="B151" s="556" t="s">
        <v>207</v>
      </c>
      <c r="C151" s="349" t="s">
        <v>189</v>
      </c>
      <c r="D151" s="350">
        <v>1</v>
      </c>
      <c r="E151" s="708"/>
      <c r="F151" s="323">
        <f t="shared" si="10"/>
        <v>0</v>
      </c>
    </row>
    <row r="152" spans="1:6" ht="13.5" thickBot="1">
      <c r="A152" s="362" t="s">
        <v>377</v>
      </c>
      <c r="B152" s="358" t="s">
        <v>190</v>
      </c>
      <c r="C152" s="359"/>
      <c r="D152" s="360"/>
      <c r="E152" s="361"/>
      <c r="F152" s="356">
        <f>SUM(F125:F151)</f>
        <v>0</v>
      </c>
    </row>
    <row r="153" spans="1:6" ht="13.5" thickBot="1">
      <c r="A153" s="348"/>
      <c r="B153" s="557"/>
      <c r="C153" s="371"/>
      <c r="D153" s="372"/>
      <c r="E153" s="318"/>
      <c r="F153" s="317"/>
    </row>
    <row r="154" spans="1:6" ht="13.5" thickBot="1">
      <c r="A154" s="348"/>
      <c r="B154" s="364" t="s">
        <v>378</v>
      </c>
      <c r="C154" s="359"/>
      <c r="D154" s="359"/>
      <c r="E154" s="537"/>
      <c r="F154" s="538"/>
    </row>
    <row r="155" spans="1:6" ht="25.5">
      <c r="A155" s="347" t="s">
        <v>379</v>
      </c>
      <c r="B155" s="556" t="s">
        <v>264</v>
      </c>
      <c r="C155" s="349" t="s">
        <v>6</v>
      </c>
      <c r="D155" s="350">
        <v>2</v>
      </c>
      <c r="E155" s="708"/>
      <c r="F155" s="323">
        <f>D155*E155</f>
        <v>0</v>
      </c>
    </row>
    <row r="156" spans="1:6" ht="25.5">
      <c r="A156" s="347" t="s">
        <v>380</v>
      </c>
      <c r="B156" s="556" t="s">
        <v>265</v>
      </c>
      <c r="C156" s="349" t="s">
        <v>6</v>
      </c>
      <c r="D156" s="350">
        <v>2</v>
      </c>
      <c r="E156" s="708"/>
      <c r="F156" s="323">
        <f t="shared" ref="F156:F164" si="11">D156*E156</f>
        <v>0</v>
      </c>
    </row>
    <row r="157" spans="1:6" ht="25.5">
      <c r="A157" s="347" t="s">
        <v>381</v>
      </c>
      <c r="B157" s="556" t="s">
        <v>266</v>
      </c>
      <c r="C157" s="349" t="s">
        <v>6</v>
      </c>
      <c r="D157" s="350">
        <v>1</v>
      </c>
      <c r="E157" s="708"/>
      <c r="F157" s="323">
        <f t="shared" si="11"/>
        <v>0</v>
      </c>
    </row>
    <row r="158" spans="1:6" ht="38.25">
      <c r="A158" s="347" t="s">
        <v>382</v>
      </c>
      <c r="B158" s="556" t="s">
        <v>267</v>
      </c>
      <c r="C158" s="349" t="s">
        <v>6</v>
      </c>
      <c r="D158" s="350">
        <v>1</v>
      </c>
      <c r="E158" s="708"/>
      <c r="F158" s="323">
        <f t="shared" si="11"/>
        <v>0</v>
      </c>
    </row>
    <row r="159" spans="1:6" ht="25.5">
      <c r="A159" s="347" t="s">
        <v>383</v>
      </c>
      <c r="B159" s="556" t="s">
        <v>268</v>
      </c>
      <c r="C159" s="349" t="s">
        <v>6</v>
      </c>
      <c r="D159" s="350">
        <v>1</v>
      </c>
      <c r="E159" s="708"/>
      <c r="F159" s="323">
        <f t="shared" si="11"/>
        <v>0</v>
      </c>
    </row>
    <row r="160" spans="1:6" ht="51">
      <c r="A160" s="347" t="s">
        <v>384</v>
      </c>
      <c r="B160" s="556" t="s">
        <v>269</v>
      </c>
      <c r="C160" s="349" t="s">
        <v>6</v>
      </c>
      <c r="D160" s="350">
        <v>1</v>
      </c>
      <c r="E160" s="708"/>
      <c r="F160" s="323">
        <f t="shared" si="11"/>
        <v>0</v>
      </c>
    </row>
    <row r="161" spans="1:6">
      <c r="A161" s="347" t="s">
        <v>385</v>
      </c>
      <c r="B161" s="556" t="s">
        <v>270</v>
      </c>
      <c r="C161" s="349" t="s">
        <v>6</v>
      </c>
      <c r="D161" s="350">
        <v>2</v>
      </c>
      <c r="E161" s="708"/>
      <c r="F161" s="323">
        <f t="shared" si="11"/>
        <v>0</v>
      </c>
    </row>
    <row r="162" spans="1:6">
      <c r="A162" s="347" t="s">
        <v>386</v>
      </c>
      <c r="B162" s="556" t="s">
        <v>271</v>
      </c>
      <c r="C162" s="349" t="s">
        <v>6</v>
      </c>
      <c r="D162" s="350">
        <v>2</v>
      </c>
      <c r="E162" s="708"/>
      <c r="F162" s="323">
        <f t="shared" si="11"/>
        <v>0</v>
      </c>
    </row>
    <row r="163" spans="1:6">
      <c r="A163" s="347" t="s">
        <v>387</v>
      </c>
      <c r="B163" s="556" t="s">
        <v>272</v>
      </c>
      <c r="C163" s="349" t="s">
        <v>6</v>
      </c>
      <c r="D163" s="350">
        <v>1</v>
      </c>
      <c r="E163" s="708"/>
      <c r="F163" s="323">
        <f t="shared" si="11"/>
        <v>0</v>
      </c>
    </row>
    <row r="164" spans="1:6" ht="13.5" thickBot="1">
      <c r="A164" s="347" t="s">
        <v>388</v>
      </c>
      <c r="B164" s="556" t="s">
        <v>273</v>
      </c>
      <c r="C164" s="349" t="s">
        <v>6</v>
      </c>
      <c r="D164" s="350">
        <v>1</v>
      </c>
      <c r="E164" s="708"/>
      <c r="F164" s="323">
        <f t="shared" si="11"/>
        <v>0</v>
      </c>
    </row>
    <row r="165" spans="1:6" ht="13.5" thickBot="1">
      <c r="A165" s="362" t="s">
        <v>389</v>
      </c>
      <c r="B165" s="358" t="s">
        <v>190</v>
      </c>
      <c r="C165" s="359"/>
      <c r="D165" s="360"/>
      <c r="E165" s="361"/>
      <c r="F165" s="356">
        <f>SUM(F155:F164)</f>
        <v>0</v>
      </c>
    </row>
    <row r="166" spans="1:6" ht="13.5" thickBot="1">
      <c r="A166" s="348"/>
      <c r="B166" s="557"/>
      <c r="C166" s="371"/>
      <c r="D166" s="372"/>
      <c r="E166" s="318"/>
      <c r="F166" s="317"/>
    </row>
    <row r="167" spans="1:6" ht="13.5" thickBot="1">
      <c r="A167" s="348"/>
      <c r="B167" s="364" t="s">
        <v>390</v>
      </c>
      <c r="C167" s="359"/>
      <c r="D167" s="359"/>
      <c r="E167" s="537"/>
      <c r="F167" s="538"/>
    </row>
    <row r="168" spans="1:6" ht="38.25">
      <c r="A168" s="347" t="s">
        <v>391</v>
      </c>
      <c r="B168" s="555" t="s">
        <v>274</v>
      </c>
      <c r="C168" s="349" t="s">
        <v>189</v>
      </c>
      <c r="D168" s="349">
        <v>1</v>
      </c>
      <c r="E168" s="708"/>
      <c r="F168" s="323">
        <f>D168*E168</f>
        <v>0</v>
      </c>
    </row>
    <row r="169" spans="1:6" ht="38.25">
      <c r="A169" s="347" t="s">
        <v>392</v>
      </c>
      <c r="B169" s="555" t="s">
        <v>275</v>
      </c>
      <c r="C169" s="349" t="s">
        <v>189</v>
      </c>
      <c r="D169" s="349">
        <v>1</v>
      </c>
      <c r="E169" s="708"/>
      <c r="F169" s="323">
        <f t="shared" ref="F169:F172" si="12">D169*E169</f>
        <v>0</v>
      </c>
    </row>
    <row r="170" spans="1:6" ht="25.5">
      <c r="A170" s="347" t="s">
        <v>393</v>
      </c>
      <c r="B170" s="555" t="s">
        <v>276</v>
      </c>
      <c r="C170" s="349" t="s">
        <v>189</v>
      </c>
      <c r="D170" s="349">
        <v>1</v>
      </c>
      <c r="E170" s="708"/>
      <c r="F170" s="323">
        <f t="shared" si="12"/>
        <v>0</v>
      </c>
    </row>
    <row r="171" spans="1:6" ht="38.25">
      <c r="A171" s="347" t="s">
        <v>394</v>
      </c>
      <c r="B171" s="555" t="s">
        <v>277</v>
      </c>
      <c r="C171" s="349" t="s">
        <v>189</v>
      </c>
      <c r="D171" s="349">
        <v>1</v>
      </c>
      <c r="E171" s="708"/>
      <c r="F171" s="323">
        <f t="shared" si="12"/>
        <v>0</v>
      </c>
    </row>
    <row r="172" spans="1:6" ht="13.5" thickBot="1">
      <c r="A172" s="539" t="s">
        <v>395</v>
      </c>
      <c r="B172" s="559" t="s">
        <v>278</v>
      </c>
      <c r="C172" s="328" t="s">
        <v>189</v>
      </c>
      <c r="D172" s="328">
        <v>1</v>
      </c>
      <c r="E172" s="709"/>
      <c r="F172" s="320">
        <f t="shared" si="12"/>
        <v>0</v>
      </c>
    </row>
    <row r="173" spans="1:6" ht="13.5" thickBot="1">
      <c r="A173" s="362" t="s">
        <v>396</v>
      </c>
      <c r="B173" s="358" t="s">
        <v>190</v>
      </c>
      <c r="C173" s="359"/>
      <c r="D173" s="360"/>
      <c r="E173" s="361"/>
      <c r="F173" s="356">
        <f>SUM(F168:F172)</f>
        <v>0</v>
      </c>
    </row>
    <row r="174" spans="1:6" ht="13.5" thickBot="1">
      <c r="A174" s="336" t="s">
        <v>279</v>
      </c>
      <c r="B174" s="373" t="s">
        <v>397</v>
      </c>
      <c r="C174" s="374"/>
      <c r="D174" s="375"/>
      <c r="E174" s="319"/>
      <c r="F174" s="325">
        <f>F52+F60+F69+F79+F115+F122+F152+F165+F173</f>
        <v>0</v>
      </c>
    </row>
    <row r="175" spans="1:6" ht="13.5" thickBot="1"/>
    <row r="176" spans="1:6" ht="13.5" thickBot="1">
      <c r="A176" s="342"/>
      <c r="B176" s="343" t="s">
        <v>398</v>
      </c>
      <c r="C176" s="344"/>
      <c r="D176" s="345"/>
      <c r="E176" s="208"/>
      <c r="F176" s="209">
        <f>F7+F11+F17+F39+F47+F174</f>
        <v>0</v>
      </c>
    </row>
  </sheetData>
  <sheetProtection algorithmName="SHA-512" hashValue="hDxeK++J1vepsT/1IhVwhe06UOX67M8YPn1iOmZebW7eZ6m9N2u6NHYsBC6yqllT5IvUMgcdNfZsrxtR7WI9AQ==" saltValue="0JMgoR3ZbA/qMGdDRDlH8w==" spinCount="100000" sheet="1" objects="1" scenarios="1"/>
  <mergeCells count="5">
    <mergeCell ref="B62:F62"/>
    <mergeCell ref="B71:F71"/>
    <mergeCell ref="B81:F81"/>
    <mergeCell ref="B117:F117"/>
    <mergeCell ref="B124:F124"/>
  </mergeCells>
  <phoneticPr fontId="55"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2" manualBreakCount="2">
    <brk id="61" max="5" man="1"/>
    <brk id="1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8</vt:i4>
      </vt:variant>
    </vt:vector>
  </HeadingPairs>
  <TitlesOfParts>
    <vt:vector size="14" baseType="lpstr">
      <vt:lpstr>SK-REKAP</vt:lpstr>
      <vt:lpstr>kanal-33-01</vt:lpstr>
      <vt:lpstr>kanal-33-02</vt:lpstr>
      <vt:lpstr>kanal-33-03</vt:lpstr>
      <vt:lpstr>Črpališče Č ZA-01</vt:lpstr>
      <vt:lpstr>Črpališče Č ZA-02</vt:lpstr>
      <vt:lpstr>'Črpališče Č ZA-01'!Področje_tiskanja</vt:lpstr>
      <vt:lpstr>'Črpališče Č ZA-02'!Področje_tiskanja</vt:lpstr>
      <vt:lpstr>'SK-REKAP'!Področje_tiskanja</vt:lpstr>
      <vt:lpstr>'Črpališče Č ZA-01'!Tiskanje_naslovov</vt:lpstr>
      <vt:lpstr>'Črpališče Č ZA-02'!Tiskanje_naslovov</vt:lpstr>
      <vt:lpstr>'kanal-33-01'!Tiskanje_naslovov</vt:lpstr>
      <vt:lpstr>'kanal-33-02'!Tiskanje_naslovov</vt:lpstr>
      <vt:lpstr>'kanal-33-03'!Tiskanje_naslovov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Primož Kroflič</cp:lastModifiedBy>
  <cp:lastPrinted>2020-06-10T12:11:57Z</cp:lastPrinted>
  <dcterms:created xsi:type="dcterms:W3CDTF">1997-01-31T12:20:41Z</dcterms:created>
  <dcterms:modified xsi:type="dcterms:W3CDTF">2020-09-14T08:23:05Z</dcterms:modified>
</cp:coreProperties>
</file>