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I:\Users\Grupe\Razvoj\ORP Osrednje Celjsko\21A_OČKOV MOC Štore Vojnik_jn izvedba\3a_Predračuni - popisi\SKUPAJ ZBRANI POPISI ZA RAZPIS AGLOM CELJE\Popravki 14092020\"/>
    </mc:Choice>
  </mc:AlternateContent>
  <xr:revisionPtr revIDLastSave="0" documentId="13_ncr:1_{6F6E3A53-0ADC-4CDE-B3EC-B7F89A50DF66}" xr6:coauthVersionLast="45" xr6:coauthVersionMax="45" xr10:uidLastSave="{00000000-0000-0000-0000-000000000000}"/>
  <bookViews>
    <workbookView xWindow="-120" yWindow="-120" windowWidth="29040" windowHeight="15840" tabRatio="819" activeTab="2" xr2:uid="{00000000-000D-0000-FFFF-FFFF00000000}"/>
  </bookViews>
  <sheets>
    <sheet name="SK-REKAP" sheetId="21" r:id="rId1"/>
    <sheet name="kanal-14-01" sheetId="4" r:id="rId2"/>
    <sheet name="kanal-14-01-tl" sheetId="7" r:id="rId3"/>
    <sheet name="kanal-14-01.1" sheetId="9" r:id="rId4"/>
    <sheet name="kanal-14-01.1-tl" sheetId="10" r:id="rId5"/>
    <sheet name="kanal-14-02" sheetId="14" r:id="rId6"/>
    <sheet name="kanal-14-02.1" sheetId="16" r:id="rId7"/>
    <sheet name="kanal-14-02.2" sheetId="18" r:id="rId8"/>
    <sheet name="kanal-14-02.3" sheetId="20" r:id="rId9"/>
    <sheet name="Črpališče Č ŠM-01" sheetId="24" r:id="rId10"/>
    <sheet name="Črpališče Č ŠM-02" sheetId="26" r:id="rId11"/>
  </sheets>
  <definedNames>
    <definedName name="_xlnm.Print_Area" localSheetId="9">'Črpališče Č ŠM-01'!$A$1:$F$175</definedName>
    <definedName name="_xlnm.Print_Area" localSheetId="10">'Črpališče Č ŠM-02'!$A$1:$F$173</definedName>
    <definedName name="_xlnm.Print_Area" localSheetId="0">'SK-REKAP'!$A$1:$F$111</definedName>
    <definedName name="_xlnm.Print_Titles" localSheetId="9">'Črpališče Č ŠM-01'!$3:$4</definedName>
    <definedName name="_xlnm.Print_Titles" localSheetId="10">'Črpališče Č ŠM-02'!$3:$4</definedName>
    <definedName name="_xlnm.Print_Titles" localSheetId="1">'kanal-14-01'!$3:$4</definedName>
    <definedName name="_xlnm.Print_Titles" localSheetId="3">'kanal-14-01.1'!$3:$4</definedName>
    <definedName name="_xlnm.Print_Titles" localSheetId="4">'kanal-14-01.1-tl'!$3:$4</definedName>
    <definedName name="_xlnm.Print_Titles" localSheetId="2">'kanal-14-01-tl'!$3:$4</definedName>
    <definedName name="_xlnm.Print_Titles" localSheetId="5">'kanal-14-02'!$3:$4</definedName>
    <definedName name="_xlnm.Print_Titles" localSheetId="6">'kanal-14-02.1'!$3:$4</definedName>
    <definedName name="_xlnm.Print_Titles" localSheetId="7">'kanal-14-02.2'!$3:$4</definedName>
    <definedName name="_xlnm.Print_Titles" localSheetId="8">'kanal-14-02.3'!$3:$4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26" l="1"/>
  <c r="F7" i="26" l="1"/>
  <c r="F37" i="24" l="1"/>
  <c r="F15" i="26" l="1"/>
  <c r="F15" i="24"/>
  <c r="F44" i="26" l="1"/>
  <c r="F45" i="24"/>
  <c r="F42" i="20" l="1"/>
  <c r="F41" i="18"/>
  <c r="F47" i="14"/>
  <c r="F39" i="9"/>
  <c r="F44" i="4"/>
  <c r="F33" i="24" l="1"/>
  <c r="F43" i="26" l="1"/>
  <c r="F36" i="26"/>
  <c r="F44" i="24"/>
  <c r="F36" i="24"/>
  <c r="F35" i="24" l="1"/>
  <c r="F61" i="20" l="1"/>
  <c r="F60" i="20"/>
  <c r="F58" i="18" l="1"/>
  <c r="F57" i="18"/>
  <c r="F47" i="16"/>
  <c r="F46" i="16"/>
  <c r="F6" i="16"/>
  <c r="F7" i="16"/>
  <c r="F66" i="14"/>
  <c r="F65" i="14"/>
  <c r="F62" i="10"/>
  <c r="F61" i="10"/>
  <c r="F58" i="9"/>
  <c r="F57" i="9"/>
  <c r="F58" i="7"/>
  <c r="F57" i="7"/>
  <c r="F65" i="4" l="1"/>
  <c r="F64" i="4"/>
  <c r="F7" i="4"/>
  <c r="F6" i="4"/>
  <c r="F13" i="4" s="1"/>
  <c r="F11" i="26" l="1"/>
  <c r="F83" i="21" s="1"/>
  <c r="F82" i="21"/>
  <c r="F169" i="26"/>
  <c r="F168" i="26"/>
  <c r="F167" i="26"/>
  <c r="F166" i="26"/>
  <c r="F165" i="26"/>
  <c r="F161" i="26"/>
  <c r="F160" i="26"/>
  <c r="F159" i="26"/>
  <c r="F158" i="26"/>
  <c r="F157" i="26"/>
  <c r="F156" i="26"/>
  <c r="F155" i="26"/>
  <c r="F154" i="26"/>
  <c r="F153" i="26"/>
  <c r="F152"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0" i="26"/>
  <c r="F119" i="26"/>
  <c r="F118" i="26"/>
  <c r="F117"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77" i="26"/>
  <c r="F76" i="26"/>
  <c r="F75" i="26"/>
  <c r="F74" i="26"/>
  <c r="F73" i="26"/>
  <c r="F72" i="26"/>
  <c r="F71" i="26"/>
  <c r="F67" i="26"/>
  <c r="F66" i="26"/>
  <c r="F65" i="26"/>
  <c r="F64" i="26"/>
  <c r="F63" i="26"/>
  <c r="F62" i="26"/>
  <c r="F58" i="26"/>
  <c r="F57" i="26"/>
  <c r="F56" i="26"/>
  <c r="F55" i="26"/>
  <c r="F54" i="26"/>
  <c r="F50" i="26"/>
  <c r="F51" i="26" s="1"/>
  <c r="E88" i="21" s="1"/>
  <c r="F170" i="26" l="1"/>
  <c r="E96" i="21" s="1"/>
  <c r="F162" i="26"/>
  <c r="E95" i="21" s="1"/>
  <c r="F149" i="26"/>
  <c r="E94" i="21" s="1"/>
  <c r="F121" i="26"/>
  <c r="E93" i="21" s="1"/>
  <c r="F114" i="26"/>
  <c r="E92" i="21" s="1"/>
  <c r="F59" i="26"/>
  <c r="E89" i="21" s="1"/>
  <c r="F78" i="26"/>
  <c r="E91" i="21" s="1"/>
  <c r="F68" i="26"/>
  <c r="E90" i="21" s="1"/>
  <c r="F87" i="21" l="1"/>
  <c r="F171" i="26"/>
  <c r="F171" i="24" l="1"/>
  <c r="F170" i="24"/>
  <c r="F169" i="24"/>
  <c r="F168" i="24"/>
  <c r="F172" i="24" s="1"/>
  <c r="F167" i="24"/>
  <c r="F163" i="24"/>
  <c r="F162" i="24"/>
  <c r="F161" i="24"/>
  <c r="F160" i="24"/>
  <c r="F159" i="24"/>
  <c r="F158" i="24"/>
  <c r="F157" i="24"/>
  <c r="F156" i="24"/>
  <c r="F155" i="24"/>
  <c r="F154" i="24"/>
  <c r="F150" i="24"/>
  <c r="F149" i="24"/>
  <c r="F148" i="24"/>
  <c r="F147" i="24"/>
  <c r="F146" i="24"/>
  <c r="F145" i="24"/>
  <c r="F144" i="24"/>
  <c r="F143" i="24"/>
  <c r="F142" i="24"/>
  <c r="F141" i="24"/>
  <c r="F140" i="24"/>
  <c r="F139" i="24"/>
  <c r="F138" i="24"/>
  <c r="F137" i="24"/>
  <c r="F136" i="24"/>
  <c r="F135" i="24"/>
  <c r="F134" i="24"/>
  <c r="F133" i="24"/>
  <c r="F132" i="24"/>
  <c r="F131" i="24"/>
  <c r="F130" i="24"/>
  <c r="F129" i="24"/>
  <c r="F128" i="24"/>
  <c r="F127" i="24"/>
  <c r="F126" i="24"/>
  <c r="F125" i="24"/>
  <c r="F121" i="24"/>
  <c r="F120" i="24"/>
  <c r="F119" i="24"/>
  <c r="F118" i="24"/>
  <c r="F114" i="24"/>
  <c r="F113" i="24"/>
  <c r="F112" i="24"/>
  <c r="F111" i="24"/>
  <c r="F110" i="24"/>
  <c r="F109" i="24"/>
  <c r="F108" i="24"/>
  <c r="F107" i="24"/>
  <c r="F106" i="24"/>
  <c r="F105" i="24"/>
  <c r="F104" i="24"/>
  <c r="F103" i="24"/>
  <c r="F102" i="24"/>
  <c r="F101" i="24"/>
  <c r="F100" i="24"/>
  <c r="F99" i="24"/>
  <c r="F98" i="24"/>
  <c r="F97" i="24"/>
  <c r="F96" i="24"/>
  <c r="F95" i="24"/>
  <c r="F94" i="24"/>
  <c r="F93" i="24"/>
  <c r="F92" i="24"/>
  <c r="F91" i="24"/>
  <c r="F90" i="24"/>
  <c r="F89" i="24"/>
  <c r="F88" i="24"/>
  <c r="F87" i="24"/>
  <c r="F86" i="24"/>
  <c r="F85" i="24"/>
  <c r="F84" i="24"/>
  <c r="F83" i="24"/>
  <c r="F82" i="24"/>
  <c r="F78" i="24"/>
  <c r="F77" i="24"/>
  <c r="F76" i="24"/>
  <c r="F75" i="24"/>
  <c r="F74" i="24"/>
  <c r="F73" i="24"/>
  <c r="F72" i="24"/>
  <c r="F68" i="24"/>
  <c r="F67" i="24"/>
  <c r="F66" i="24"/>
  <c r="F65" i="24"/>
  <c r="F64" i="24"/>
  <c r="F63" i="24"/>
  <c r="F59" i="24"/>
  <c r="F58" i="24"/>
  <c r="F57" i="24"/>
  <c r="F56" i="24"/>
  <c r="F55" i="24"/>
  <c r="F51" i="24"/>
  <c r="F52" i="24" s="1"/>
  <c r="E70" i="21" s="1"/>
  <c r="E78" i="21" l="1"/>
  <c r="F164" i="24"/>
  <c r="E77" i="21" s="1"/>
  <c r="F151" i="24"/>
  <c r="E76" i="21" s="1"/>
  <c r="F122" i="24"/>
  <c r="E75" i="21" s="1"/>
  <c r="F115" i="24"/>
  <c r="E74" i="21" s="1"/>
  <c r="F60" i="24"/>
  <c r="E71" i="21" s="1"/>
  <c r="F79" i="24"/>
  <c r="E73" i="21" s="1"/>
  <c r="F69" i="24"/>
  <c r="E72" i="21" s="1"/>
  <c r="F173" i="24" l="1"/>
  <c r="F69" i="21"/>
  <c r="F10" i="24"/>
  <c r="F11" i="24" s="1"/>
  <c r="F65" i="21" s="1"/>
  <c r="F6" i="24"/>
  <c r="F7" i="24" l="1"/>
  <c r="F64" i="21" s="1"/>
  <c r="F45" i="26"/>
  <c r="F37" i="26"/>
  <c r="F35" i="26"/>
  <c r="F34" i="26"/>
  <c r="F33" i="26"/>
  <c r="F32" i="26"/>
  <c r="F31" i="26"/>
  <c r="F30" i="26"/>
  <c r="F29" i="26"/>
  <c r="F28" i="26"/>
  <c r="F27" i="26"/>
  <c r="F25" i="26"/>
  <c r="F24" i="26"/>
  <c r="F23" i="26"/>
  <c r="F22" i="26"/>
  <c r="F16" i="26"/>
  <c r="F84" i="21" s="1"/>
  <c r="F46" i="24"/>
  <c r="F38" i="24"/>
  <c r="F34" i="24"/>
  <c r="F32" i="24"/>
  <c r="F31" i="24"/>
  <c r="F30" i="24"/>
  <c r="F29" i="24"/>
  <c r="F28" i="24"/>
  <c r="F27" i="24"/>
  <c r="F25" i="24"/>
  <c r="F24" i="24"/>
  <c r="F23" i="24"/>
  <c r="F22" i="24"/>
  <c r="F16" i="24"/>
  <c r="F17" i="24" l="1"/>
  <c r="F66" i="21" s="1"/>
  <c r="F46" i="26"/>
  <c r="F38" i="26"/>
  <c r="F85" i="21" s="1"/>
  <c r="F47" i="24"/>
  <c r="F39" i="24"/>
  <c r="F67" i="21" s="1"/>
  <c r="F26" i="20"/>
  <c r="F27" i="20"/>
  <c r="F28" i="20"/>
  <c r="F29" i="20"/>
  <c r="F30" i="20"/>
  <c r="F31" i="20"/>
  <c r="F32" i="20"/>
  <c r="F33" i="20"/>
  <c r="F34" i="20"/>
  <c r="F35" i="20"/>
  <c r="F36" i="20"/>
  <c r="F34" i="16"/>
  <c r="F35" i="16"/>
  <c r="F36" i="16"/>
  <c r="F37" i="16"/>
  <c r="F38" i="16"/>
  <c r="F33" i="18"/>
  <c r="F34" i="18"/>
  <c r="F35" i="18"/>
  <c r="F34" i="14"/>
  <c r="F35" i="14"/>
  <c r="F36" i="14"/>
  <c r="F37" i="14"/>
  <c r="F38" i="14"/>
  <c r="F39" i="14"/>
  <c r="F40" i="14"/>
  <c r="F41" i="14"/>
  <c r="F34" i="7"/>
  <c r="F35" i="7"/>
  <c r="F36" i="7"/>
  <c r="F34" i="10"/>
  <c r="F35" i="10"/>
  <c r="F36" i="10"/>
  <c r="F37" i="10"/>
  <c r="F38" i="10"/>
  <c r="F39" i="10"/>
  <c r="F40" i="10"/>
  <c r="F86" i="21" l="1"/>
  <c r="F97" i="21" s="1"/>
  <c r="F173" i="26"/>
  <c r="F68" i="21"/>
  <c r="F79" i="21" s="1"/>
  <c r="F175" i="24"/>
  <c r="F68" i="4" l="1"/>
  <c r="F63" i="20" l="1"/>
  <c r="F62" i="20"/>
  <c r="F59" i="20"/>
  <c r="F58" i="20"/>
  <c r="F57" i="20"/>
  <c r="F56" i="20"/>
  <c r="F55" i="20"/>
  <c r="F50" i="20"/>
  <c r="F49" i="20"/>
  <c r="F48" i="20"/>
  <c r="F47" i="20"/>
  <c r="F46" i="20"/>
  <c r="F45" i="20"/>
  <c r="F44" i="20"/>
  <c r="F41" i="20"/>
  <c r="F25" i="20"/>
  <c r="F24" i="20"/>
  <c r="F23" i="20"/>
  <c r="F22" i="20"/>
  <c r="F21" i="20"/>
  <c r="F20" i="20"/>
  <c r="F18" i="20"/>
  <c r="F17" i="20"/>
  <c r="F10" i="20"/>
  <c r="F9" i="20"/>
  <c r="F8" i="20"/>
  <c r="F7" i="20"/>
  <c r="F6" i="20"/>
  <c r="F51" i="20" l="1"/>
  <c r="F59" i="21" s="1"/>
  <c r="F37" i="20"/>
  <c r="F58" i="21" s="1"/>
  <c r="F11" i="20"/>
  <c r="F60" i="18"/>
  <c r="F59" i="18"/>
  <c r="F56" i="18"/>
  <c r="F55" i="18"/>
  <c r="F54" i="18"/>
  <c r="F53" i="18"/>
  <c r="F52" i="18"/>
  <c r="F47" i="18"/>
  <c r="F46" i="18"/>
  <c r="F45" i="18"/>
  <c r="F44" i="18"/>
  <c r="F43" i="18"/>
  <c r="F40" i="18"/>
  <c r="F32" i="18"/>
  <c r="F31" i="18"/>
  <c r="F30" i="18"/>
  <c r="F29" i="18"/>
  <c r="F28" i="18"/>
  <c r="F27" i="18"/>
  <c r="F26" i="18"/>
  <c r="F25" i="18"/>
  <c r="F24" i="18"/>
  <c r="F23" i="18"/>
  <c r="F22" i="18"/>
  <c r="F21" i="18"/>
  <c r="F20" i="18"/>
  <c r="F18" i="18"/>
  <c r="F17" i="18"/>
  <c r="F10" i="18"/>
  <c r="F9" i="18"/>
  <c r="F8" i="18"/>
  <c r="F7" i="18"/>
  <c r="F6" i="18"/>
  <c r="F49" i="16"/>
  <c r="F48" i="16"/>
  <c r="F45" i="16"/>
  <c r="F44" i="16"/>
  <c r="F43" i="16"/>
  <c r="F32" i="16"/>
  <c r="F27" i="16"/>
  <c r="F26" i="16"/>
  <c r="F25" i="16"/>
  <c r="F24" i="16"/>
  <c r="F23" i="16"/>
  <c r="F22" i="16"/>
  <c r="F21" i="16"/>
  <c r="F20" i="16"/>
  <c r="F19" i="16"/>
  <c r="F18" i="16"/>
  <c r="F17" i="16"/>
  <c r="F16" i="16"/>
  <c r="F15" i="16"/>
  <c r="F14" i="16"/>
  <c r="F57" i="21" l="1"/>
  <c r="F64" i="20"/>
  <c r="F60" i="21" s="1"/>
  <c r="F48" i="18"/>
  <c r="F52" i="21" s="1"/>
  <c r="F36" i="18"/>
  <c r="F51" i="21" s="1"/>
  <c r="F11" i="18"/>
  <c r="F39" i="16"/>
  <c r="F45" i="21" s="1"/>
  <c r="F28" i="16"/>
  <c r="F44" i="21" s="1"/>
  <c r="F8" i="16"/>
  <c r="F22" i="10"/>
  <c r="F68" i="14"/>
  <c r="F67" i="14"/>
  <c r="F64" i="14"/>
  <c r="F63" i="14"/>
  <c r="F62" i="14"/>
  <c r="F61" i="14"/>
  <c r="F60" i="14"/>
  <c r="F55" i="14"/>
  <c r="F54" i="14"/>
  <c r="F53" i="14"/>
  <c r="F52" i="14"/>
  <c r="F51" i="14"/>
  <c r="F50" i="14"/>
  <c r="F49" i="14"/>
  <c r="F46" i="14"/>
  <c r="F33" i="14"/>
  <c r="F32" i="14"/>
  <c r="F31" i="14"/>
  <c r="F30" i="14"/>
  <c r="F29" i="14"/>
  <c r="F28" i="14"/>
  <c r="F27" i="14"/>
  <c r="F26" i="14"/>
  <c r="F25" i="14"/>
  <c r="F24" i="14"/>
  <c r="F23" i="14"/>
  <c r="F22" i="14"/>
  <c r="F21" i="14"/>
  <c r="F19" i="14"/>
  <c r="F18" i="14"/>
  <c r="F11" i="14"/>
  <c r="F10" i="14"/>
  <c r="F9" i="14"/>
  <c r="F8" i="14"/>
  <c r="F7" i="14"/>
  <c r="F6" i="14"/>
  <c r="F63" i="10"/>
  <c r="F60" i="10"/>
  <c r="F59" i="10"/>
  <c r="F58" i="10"/>
  <c r="F57" i="10"/>
  <c r="F56" i="10"/>
  <c r="F51" i="10"/>
  <c r="F50" i="10"/>
  <c r="F49" i="10"/>
  <c r="F47" i="10"/>
  <c r="F45" i="10"/>
  <c r="F33" i="10"/>
  <c r="F32" i="10"/>
  <c r="F31" i="10"/>
  <c r="F30" i="10"/>
  <c r="F29" i="10"/>
  <c r="F28" i="10"/>
  <c r="F27" i="10"/>
  <c r="F26" i="10"/>
  <c r="F25" i="10"/>
  <c r="F24" i="10"/>
  <c r="F23" i="10"/>
  <c r="F21" i="10"/>
  <c r="F20" i="10"/>
  <c r="F18" i="10"/>
  <c r="F17" i="10"/>
  <c r="F10" i="10"/>
  <c r="F9" i="10"/>
  <c r="F8" i="10"/>
  <c r="F7" i="10"/>
  <c r="F6" i="10"/>
  <c r="F60" i="9"/>
  <c r="F59" i="9"/>
  <c r="F56" i="9"/>
  <c r="F55" i="9"/>
  <c r="F54" i="9"/>
  <c r="F53" i="9"/>
  <c r="F52" i="9"/>
  <c r="F47" i="9"/>
  <c r="F46" i="9"/>
  <c r="F45" i="9"/>
  <c r="F44" i="9"/>
  <c r="F43" i="9"/>
  <c r="F42" i="9"/>
  <c r="F41" i="9"/>
  <c r="F38" i="9"/>
  <c r="F33" i="9"/>
  <c r="F32" i="9"/>
  <c r="F31" i="9"/>
  <c r="F30" i="9"/>
  <c r="F29" i="9"/>
  <c r="F28" i="9"/>
  <c r="F27" i="9"/>
  <c r="F26" i="9"/>
  <c r="F25" i="9"/>
  <c r="F24" i="9"/>
  <c r="F23" i="9"/>
  <c r="F22" i="9"/>
  <c r="F21" i="9"/>
  <c r="F20" i="9"/>
  <c r="F19" i="9"/>
  <c r="F17" i="9"/>
  <c r="F10" i="9"/>
  <c r="F9" i="9"/>
  <c r="F8" i="9"/>
  <c r="F7" i="9"/>
  <c r="F6" i="9"/>
  <c r="F34" i="9" l="1"/>
  <c r="F23" i="21" s="1"/>
  <c r="F66" i="20"/>
  <c r="F61" i="21"/>
  <c r="F50" i="21"/>
  <c r="F42" i="14"/>
  <c r="F37" i="21" s="1"/>
  <c r="F41" i="10"/>
  <c r="F30" i="21" s="1"/>
  <c r="F43" i="21"/>
  <c r="F61" i="18"/>
  <c r="F53" i="21" s="1"/>
  <c r="F50" i="16"/>
  <c r="F46" i="21" s="1"/>
  <c r="F56" i="14"/>
  <c r="F38" i="21" s="1"/>
  <c r="F12" i="14"/>
  <c r="F36" i="21" s="1"/>
  <c r="F52" i="10"/>
  <c r="F31" i="21" s="1"/>
  <c r="F11" i="10"/>
  <c r="F48" i="9"/>
  <c r="F24" i="21" s="1"/>
  <c r="F11" i="9"/>
  <c r="F46" i="7"/>
  <c r="F47" i="7"/>
  <c r="F45" i="7"/>
  <c r="F59" i="7"/>
  <c r="F56" i="7"/>
  <c r="F55" i="7"/>
  <c r="F54" i="7"/>
  <c r="F53" i="7"/>
  <c r="F52" i="7"/>
  <c r="F43" i="7"/>
  <c r="F41" i="7"/>
  <c r="F33" i="7"/>
  <c r="F32" i="7"/>
  <c r="F31" i="7"/>
  <c r="F30" i="7"/>
  <c r="F29" i="7"/>
  <c r="F28" i="7"/>
  <c r="F27" i="7"/>
  <c r="F26" i="7"/>
  <c r="F25" i="7"/>
  <c r="F24" i="7"/>
  <c r="F23" i="7"/>
  <c r="F22" i="7"/>
  <c r="F21" i="7"/>
  <c r="F20" i="7"/>
  <c r="F18" i="7"/>
  <c r="F17" i="7"/>
  <c r="F10" i="7"/>
  <c r="F9" i="7"/>
  <c r="F8" i="7"/>
  <c r="F7" i="7"/>
  <c r="F6" i="7"/>
  <c r="F63" i="18" l="1"/>
  <c r="F54" i="21"/>
  <c r="F47" i="21"/>
  <c r="F52" i="16"/>
  <c r="F29" i="21"/>
  <c r="F22" i="21"/>
  <c r="F69" i="14"/>
  <c r="F64" i="10"/>
  <c r="F32" i="21" s="1"/>
  <c r="F61" i="9"/>
  <c r="F25" i="21" s="1"/>
  <c r="F37" i="7"/>
  <c r="F48" i="7"/>
  <c r="F17" i="21" s="1"/>
  <c r="F11" i="7"/>
  <c r="F15" i="21" s="1"/>
  <c r="F48" i="4"/>
  <c r="F71" i="14" l="1"/>
  <c r="F39" i="21"/>
  <c r="F40" i="21" s="1"/>
  <c r="F66" i="10"/>
  <c r="F33" i="21"/>
  <c r="F26" i="21"/>
  <c r="F63" i="9"/>
  <c r="F16" i="21"/>
  <c r="F60" i="7"/>
  <c r="F18" i="21" s="1"/>
  <c r="F28" i="4"/>
  <c r="F29" i="4"/>
  <c r="F30" i="4"/>
  <c r="F19" i="21" l="1"/>
  <c r="F62" i="7"/>
  <c r="F61" i="4"/>
  <c r="F63" i="4" l="1"/>
  <c r="F36" i="4"/>
  <c r="F34" i="4"/>
  <c r="F66" i="4" l="1"/>
  <c r="F24" i="4" l="1"/>
  <c r="F25" i="4"/>
  <c r="F26" i="4"/>
  <c r="F27" i="4"/>
  <c r="F31" i="4"/>
  <c r="F32" i="4"/>
  <c r="F33" i="4"/>
  <c r="F35" i="4"/>
  <c r="F37" i="4"/>
  <c r="F38" i="4"/>
  <c r="F49" i="4"/>
  <c r="F50" i="4"/>
  <c r="F51" i="4"/>
  <c r="F52" i="4"/>
  <c r="F53" i="4"/>
  <c r="F59" i="4"/>
  <c r="F60" i="4"/>
  <c r="F62" i="4"/>
  <c r="F67" i="4"/>
  <c r="F9" i="4" l="1"/>
  <c r="F19" i="4" l="1"/>
  <c r="F23" i="4" l="1"/>
  <c r="F22" i="4"/>
  <c r="F20" i="4"/>
  <c r="F39" i="4" s="1"/>
  <c r="F9" i="21" s="1"/>
  <c r="F43" i="4" l="1"/>
  <c r="F46" i="4"/>
  <c r="F47" i="4"/>
  <c r="F54" i="4" l="1"/>
  <c r="F10" i="21" s="1"/>
  <c r="F58" i="4" l="1"/>
  <c r="F12" i="4"/>
  <c r="F11" i="4"/>
  <c r="F10" i="4"/>
  <c r="F8" i="4"/>
  <c r="F8" i="21" l="1"/>
  <c r="F69" i="4"/>
  <c r="F11" i="21" s="1"/>
  <c r="F71" i="4" l="1"/>
  <c r="F12" i="21"/>
  <c r="F99" i="21" s="1"/>
  <c r="F100" i="21" l="1"/>
  <c r="F101" i="21"/>
  <c r="F102" i="21" l="1"/>
  <c r="F103" i="21" s="1"/>
</calcChain>
</file>

<file path=xl/sharedStrings.xml><?xml version="1.0" encoding="utf-8"?>
<sst xmlns="http://schemas.openxmlformats.org/spreadsheetml/2006/main" count="2088" uniqueCount="505">
  <si>
    <t>Zap. št</t>
  </si>
  <si>
    <t>POSTAVKA</t>
  </si>
  <si>
    <t>Enota</t>
  </si>
  <si>
    <t>Količina</t>
  </si>
  <si>
    <t>Cena na enoto</t>
  </si>
  <si>
    <t>Cena skupaj</t>
  </si>
  <si>
    <t>kom</t>
  </si>
  <si>
    <t>kompl.</t>
  </si>
  <si>
    <t xml:space="preserve">OPOMBA: Za vse postavke, ki zajemajo material velja, da je potrebno v ceni za enoto vkalkulirati nabavno ceno, prevoz, razkladanje, prenos do mesta vgraditve ter vgrajevanje ali polaganje.
</t>
  </si>
  <si>
    <t>m</t>
  </si>
  <si>
    <t>OSTALA DELA SKUPAJ:</t>
  </si>
  <si>
    <t>ZEMELJSKA DELA SKUPAJ:</t>
  </si>
  <si>
    <t>PREDDELA SKUPAJ:</t>
  </si>
  <si>
    <t>REKAPITULACIJA</t>
  </si>
  <si>
    <t>22 % DDV</t>
  </si>
  <si>
    <t>ur</t>
  </si>
  <si>
    <t>OPOMBA: Nepredvidena dela naročita naročnik in nadzorni organ.Izvajalec je dolžan sporočiti ceno za enoto izdelka pred izvedbo del. Brez soglasja naročnika in nadzora se nepredvidenih del ne sme izvesti!</t>
  </si>
  <si>
    <t>OPOMBA: Za vse stalne in začasne deponije materiala odgovarja izvajalec sam. V ceni za enoto je potrebno upoštevati strošek stalne oziroma začasne deponije. Deponiranje mora biti urejeno v skladu z veljavno zakonodajo.</t>
  </si>
  <si>
    <t xml:space="preserve">OPOMBA: V popisih ali grafičnih prilogah so pri določenih pozicijah navedena komercialna imena posameznih proizvodov. Navedba proizvoda ni zahteva naročnika in njena izpolnitev za ponudnika ni zavezujoča. Služi zgolj kot primer (opis) na trgu prisotnega proizvoda, čigar uporabnost ter kvaliteta materialov in izvedbe izpolnjujejo naročnikova pričakovanja. Ponudnik lahko ponudi katerikoli podoben proizvod drugega proizvajalca, ki pa mora enakovredno služiti svojemu namenu in biti enake ali boljše kvalitete od navedenega. V tem primeru je ponudnik dolžan  navesti podatke o proizvodu : Izdelovalec, Tip, Kataloška številka in je naprošen, da kot izkaz tehničnih lastnosti proizvoda priloži verodostojna dokazila kot so: katalog, prospekt ali drug ustrezen uraden material s tehničnimi specifikacijami ponujenega elementa opreme oziroma izjava proizvajalca, da ima takšne karakteristike. V primeru, da ponudnik ne bo navedel podatkov o ponujenem proizvodu, bo veljalo, da je ponudil proizvod proizvajalca, katerega komercialno ime je navedeno v popisu. </t>
  </si>
  <si>
    <t>OPOMBA: V enotnih cenah je vedno  potrebno zajeti dobavo, izdelavo, montažo in ves vezni ter pritrdilni material za navedeno postavko, četudi tekst postavke eksplicitno ne navaja tega.</t>
  </si>
  <si>
    <t>OPOMBA: Za vse postavke, ki zajemajo material velja, da je potrebno v ceni za enoto vkalkulirati nabavno ceno, nakladanje, prevoz, razkladanje, prenos do mesta vgraditve ter vgrajevanje ali polaganje.</t>
  </si>
  <si>
    <t>OPOMBA: Za vse postavke, ki zajemajo izkop velja, da je potrebno v ceni za enoto izkopa vkalkulirati tudi strošek črpanja talne vode.</t>
  </si>
  <si>
    <t>MONTAŽNA DELA</t>
  </si>
  <si>
    <t>SKUPAJ z DDV:</t>
  </si>
  <si>
    <t>Postavitev in kasnejša odstranitev gradbenih profilov in nivelacija vzdolžnih padcev.</t>
  </si>
  <si>
    <t>Nabava, montaža in demontaža dvostranskega vertikalnega varovalnega opaža za razpiranje sten izkopa po tehnologiji izvajalca.</t>
  </si>
  <si>
    <t xml:space="preserve">H =1.00-2.00 m </t>
  </si>
  <si>
    <t xml:space="preserve">H =2.00-3.00 m </t>
  </si>
  <si>
    <t xml:space="preserve">ur </t>
  </si>
  <si>
    <t>I./  PREDDELA</t>
  </si>
  <si>
    <t>I./ Preddela</t>
  </si>
  <si>
    <t>II./ Zemeljska dela</t>
  </si>
  <si>
    <t>III./ Montažna dela</t>
  </si>
  <si>
    <t>IV./ Ostala dela</t>
  </si>
  <si>
    <t>I./</t>
  </si>
  <si>
    <t>II./ ZEMELJSKA DELA</t>
  </si>
  <si>
    <t>II./</t>
  </si>
  <si>
    <t>III./ MONTAŽNA DELA</t>
  </si>
  <si>
    <t>III./</t>
  </si>
  <si>
    <t>IV./ OSTALA DELA</t>
  </si>
  <si>
    <t>IV./</t>
  </si>
  <si>
    <t>Nadzor geologa nad gradnjo ter izdelava poročila s strani geologa.</t>
  </si>
  <si>
    <t>Po končanih delih strojno čiščenje kanala z visokotlačno črpalko.</t>
  </si>
  <si>
    <t>Ročna izravnava ter utrjevanje dna jarka s točnostjo +/- 3 cm po celotni širini jarka v predvidenem nagibu.</t>
  </si>
  <si>
    <t>Obnovitev zakoličbene osi trase z zavarovanjem zakoličene osi.</t>
  </si>
  <si>
    <t>KANALIZACIJA</t>
  </si>
  <si>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charset val="238"/>
      </rPr>
      <t xml:space="preserve"> štirih izvodih</t>
    </r>
    <r>
      <rPr>
        <sz val="10"/>
        <rFont val="Arial"/>
        <family val="2"/>
        <charset val="238"/>
      </rPr>
      <t>, pri geodetskem posnetku je potrebno dostaviti podatke tudi v digitalni obliki (berljivo z Arcview pisani podolžni profil v TXT)</t>
    </r>
  </si>
  <si>
    <t>OPOMBA: Za vse postavke, ki zajemajo material velja, da je potrebno v ceni za enoto vkalkulirati nabavno ceno, prevoz, razkladanje, prenos do mesta vgraditve ter vgrajevanje ali polaganje.</t>
  </si>
  <si>
    <t>Strojni izkop humusa v debelini 20 cm z nakladanjem in odvozom na gradbiščno deponijo za kasnejšo uporabo pri humusiranju.</t>
  </si>
  <si>
    <t xml:space="preserve">Zavarovanje in križanje trase kanalizacije z obstoječimi komunalnimi vodi. V ceni za enoto naj izvajalec predvidi ročni izkop pri odkrivanju voda, zaščito le-tega z zaščitno cevjo z obbetoniranjem in nadzor upravljalca; povprečna širina 3 m. </t>
  </si>
  <si>
    <t>Nalaganje in odvoz odvečnega materiala na začasni deponiji na stalno deponijo do 10 km vključno s stroški deponiranja.</t>
  </si>
  <si>
    <t>Nabava, transport, namestitev in montaža prefabriciranih AB jaškov (požiralnikov) premera 50 cm, globine do 1,5 m s peskolovom in nastavkom z gumijastim tesnilom za PVC cevi DN/OD 200 mm. V ceni upoštevati dodatni izkop na mestih jaškov, planiranje in utrjevanje dna, izdelava bet. ležišča C12/15 d=15 cm. Nabava in montaža betonskega okvirja z LTŽ rešetko 40/40 cm nosilnosti 400 kN. (vgradnja v muldo). Betonski venci se morajo obbetonirati.</t>
  </si>
  <si>
    <t>globina 2-4 m</t>
  </si>
  <si>
    <t>globina 0-2 m</t>
  </si>
  <si>
    <t>Dobava in polaganje polnostenskih PVC cevi DN 160 mm, temenske togosti min. SN 8, ki se polno obbetonirajo. Cevi  so zunaj  in znotraj gladke. Izvedene po standardu SIST EN 1401-1. Stiki se tesnijo s spojno integriranimi gumi tesnili oziroma spojkami. Cena postavke mora vključevati tudi dobavo in vgradnjo betona za obbetoniranje.</t>
  </si>
  <si>
    <t>Ugotavljanje "ničelnega" stanja objektov in terena ob trasi s strani pooblaščenih izvedencev ter izdelava poročila</t>
  </si>
  <si>
    <t>Nalaganje in dovoz humusa ter humusiranje travnih površin s poprej odstranjenim humusom ter razplaniranje viška humusa ob trasi.</t>
  </si>
  <si>
    <t>Dobava in vgradnja LTŽ pokrovov za jaške hišnih priključkov dimenzije fi 600 mm z montažnim vencem, ki se mora obbetonirati. S protihrupim vložkom in zaklepom. Nosilnosti min. 250 kN.</t>
  </si>
  <si>
    <t>Projektantski nadzor in usklajevanje projekta z dejansko ugotovljenim stanjem na terenu.</t>
  </si>
  <si>
    <t>Nepredvidena dela v vrednosti 10% vseh del</t>
  </si>
  <si>
    <t>I./1</t>
  </si>
  <si>
    <t>I./7</t>
  </si>
  <si>
    <t>I./6</t>
  </si>
  <si>
    <t>I./5</t>
  </si>
  <si>
    <t>I./4</t>
  </si>
  <si>
    <t>I./3</t>
  </si>
  <si>
    <t>I./2</t>
  </si>
  <si>
    <t>Planiranje zelenih površin, grabljenje kamenja, sejanje s travnim semenom in gnojenje.</t>
  </si>
  <si>
    <t>II./1</t>
  </si>
  <si>
    <t>II./2</t>
  </si>
  <si>
    <t>II./3</t>
  </si>
  <si>
    <t>II./4</t>
  </si>
  <si>
    <t>II./5</t>
  </si>
  <si>
    <t>II./6</t>
  </si>
  <si>
    <t>II./7</t>
  </si>
  <si>
    <t>II./8</t>
  </si>
  <si>
    <t>II./9</t>
  </si>
  <si>
    <t>II./10</t>
  </si>
  <si>
    <t>II./11</t>
  </si>
  <si>
    <t>II./12</t>
  </si>
  <si>
    <t>II./13</t>
  </si>
  <si>
    <t>II./19</t>
  </si>
  <si>
    <t>II./18</t>
  </si>
  <si>
    <t>II./17</t>
  </si>
  <si>
    <t>II./16</t>
  </si>
  <si>
    <t>II./15</t>
  </si>
  <si>
    <t>II./14</t>
  </si>
  <si>
    <t>II./20</t>
  </si>
  <si>
    <t>II./21</t>
  </si>
  <si>
    <t>II./22</t>
  </si>
  <si>
    <t>III./1</t>
  </si>
  <si>
    <t>III./2</t>
  </si>
  <si>
    <t>III./3</t>
  </si>
  <si>
    <t>III./4</t>
  </si>
  <si>
    <t>III./5</t>
  </si>
  <si>
    <t>III./6</t>
  </si>
  <si>
    <t>III./7</t>
  </si>
  <si>
    <t>IV./1</t>
  </si>
  <si>
    <t>IV./2</t>
  </si>
  <si>
    <t>IV./3</t>
  </si>
  <si>
    <t>IV./4</t>
  </si>
  <si>
    <t>IV./5</t>
  </si>
  <si>
    <t>IV./6</t>
  </si>
  <si>
    <t>IV./7</t>
  </si>
  <si>
    <t>IV./8</t>
  </si>
  <si>
    <t>IV./9</t>
  </si>
  <si>
    <t>IV./10</t>
  </si>
  <si>
    <t>IV./11</t>
  </si>
  <si>
    <t>Nabava, dobava in vgrajevanje peščenega zaključnega sloja d= do 5cm (0-4mm) pod asfaltom</t>
  </si>
  <si>
    <t>Valjanje in planiranje planuma ceste ter fina priprava pred asfaltiranjem, z zaklinjanjem tampona, s kontrolo padcev in z morebitnimi manjšimi popravili nivelete ceste pred asfaltiranjem</t>
  </si>
  <si>
    <t>Strojni široki izkop materiala III.ktg za gradbeno jamo kanala z odlaganjem materiala ob rob gradbene jame</t>
  </si>
  <si>
    <t>Izvedba asfaltirane mulde širine 0,50m, vključno z vsemi deli</t>
  </si>
  <si>
    <t>II./23</t>
  </si>
  <si>
    <t xml:space="preserve">Dobava, transport ter strojno-ročni obsip cevi v coni cevovoda z dobro vezljivim, dobavljenim peščenim materialom (8-16mm) skladno s standardom SIST EN-1610, do višine 30 cm nad cevjo, z utrjevanjem do zbitosti (97% SPP)         </t>
  </si>
  <si>
    <t>Strojni zasip jarka z izkopanim materialom izven cone cevovoda (izkopan obstoječ tampon, frezanec) z izločevanjem kamenja nad fi 45 mm oz. po navodilih nadzora, s komprimacijo v plasteh do predpisane zbitosti 95% asfaltne površine 92% zelene površine (po SPP). Upoštevati nakladanje in dovoz iz lokalne deponije.</t>
  </si>
  <si>
    <t>Izvedba priključka cevi DN 160 za nastavek hišnega priključka na revizijske jaške glavnega kanala s kronsko navrtavo in gumi tesnilom. (vsak HP upoštevana dolžina 5m)</t>
  </si>
  <si>
    <t xml:space="preserve">Dobava, transport peska in izdelava peščene posteljice iz dobavljenega materiala (4-8 mm) po navodilih nadzora, debeline 10 in 12,5 cm, v predvidenem nagibu, po celotni širini jarka                                       </t>
  </si>
  <si>
    <t>Enostranski vertikalni opaž za bet. posteljico ter obbetoniranja cevi deb. 10cm do višine 50cm</t>
  </si>
  <si>
    <t>Dobava, transport in vgradnja mrežne armature R 131 za betonsko posteljico</t>
  </si>
  <si>
    <t>kg</t>
  </si>
  <si>
    <t xml:space="preserve">H =2.00-3.00 m-kaskadni jašek </t>
  </si>
  <si>
    <t xml:space="preserve">H =1.00-2.00 m-kaskadni jašek </t>
  </si>
  <si>
    <t xml:space="preserve">H =3.00-5.00 m-kaskadni jašek </t>
  </si>
  <si>
    <t>OPOMBA: Vsi izkopi se obračunavajo v raščenem stanju, zasipi pa v vgrajenem! Pri izkopih obvezno ločevati gramozne (nekoherentne) materiale od zemlje in glinenih (koherentnih materialov).</t>
  </si>
  <si>
    <t>1.0</t>
  </si>
  <si>
    <t>Frezanje asfalta ceste debeline do 10 cm, nakladanje in odvoz na začasno deponijo. Material je predviden za zasip. (upoštevana cela cesta od Č1 do J8, od J8 do J12 upoštevana 1/2 ceste, polovica celotnega frezanja upoštevana v popisu tlačnega kanala 14-01)</t>
  </si>
  <si>
    <t>Dobava in polaganje visokoobremenitvenih polnostenskih PP cevi DN 250 mm, temenske togosti min. SN 12. Cevi zunaj  in znotraj gladke. Izvedene po standardu SIST EN 13476-1. Stiki se tesnijo s spojno integriranimi gumi tesnili oziroma spojkami.</t>
  </si>
  <si>
    <t>Nabava, transport, namestitev in montaža prefabriciranih AB DN 1000 jaškov z reduciranim konusom 600 mm in nastavkom za PP cevi DN 250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t>
  </si>
  <si>
    <t>KANAL 14-01</t>
  </si>
  <si>
    <t>2.0</t>
  </si>
  <si>
    <t>KANAL 14-01-tlačni</t>
  </si>
  <si>
    <t>Strojno rezanje asfalta in tesnjenje stikov s tesnilnim kitom za stičenje (npr. Masflex ali ekvivalent) pred asfaltiranjem. (druga stran upoštevana v popisu kanala 14-01)</t>
  </si>
  <si>
    <t>Frezanje asfalta ceste debeline do 10 cm, nakladanje in odvoz na začasno deponijo. Material je predviden za zasip. (upoštevana cela cesta od Č1 do tl19, od tl19 do Jpriklj.  upoštevana 1/2 ceste, polovica celotnega frezanja upoštevana v popisu kanala 14-01)</t>
  </si>
  <si>
    <t>Nabava, transport, namestitev in montaža prefabriciranih AB DN 1000 jaškov z reduciranim konusom 600 mm in nastavkom za JC cevi DN 100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(ČJ1-ČJ2).</t>
  </si>
  <si>
    <t>T kos DN 100/100mm</t>
  </si>
  <si>
    <t>FF kos DN 100mm, l=600mm</t>
  </si>
  <si>
    <t xml:space="preserve"> -fazonski kosi za oba jaška:</t>
  </si>
  <si>
    <t>-univerzalna spojka  s prirobnico za prehod iz J.C. DN 100/2mm na PE d=110mm/10bar</t>
  </si>
  <si>
    <t>3.0</t>
  </si>
  <si>
    <t>KANAL 14-01.1</t>
  </si>
  <si>
    <t>Strojno rezanje asfalta in tesnjenje stikov s tesnilnim kitom za stičenje (npr. Masflex ali ekvivalent) pred asfaltiranjem.</t>
  </si>
  <si>
    <t>Frezanje asfalta ceste debeline do 10 cm, nakladanje in odvoz na začasno deponijo. Material je predviden za zasip. (upoštevana cela cesta od Č1 do J17)</t>
  </si>
  <si>
    <t>3.1</t>
  </si>
  <si>
    <t>KANAL 14-01.1-tlačni</t>
  </si>
  <si>
    <t>Frezanje asfalta ceste debeline do 10 cm, nakladanje in odvoz na začasno deponijo. Material je predviden za zasip.</t>
  </si>
  <si>
    <t>T kos DN 80/80mm</t>
  </si>
  <si>
    <t>FF kos DN 80mm, l=600mm</t>
  </si>
  <si>
    <t>Nabava, transport, namestitev in montaža prefabriciranih AB DN 1000 jaškov z reduciranim konusom 600 mm in nastavkom za JC cevi DN 80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 (ČJ3).</t>
  </si>
  <si>
    <t>-univerzalna spojka  s prirobnico za prehod iz J.C. DN 80/2mm na PE d=90mm/10bar</t>
  </si>
  <si>
    <t>4.0</t>
  </si>
  <si>
    <t>KANAL 14-02</t>
  </si>
  <si>
    <t>Frezanje asfalta ceste debeline do 10 cm, nakladanje in odvoz na začasno deponijo. Material je predviden za zasip. (upoštevana 1/2 cesta od J25 do J32)</t>
  </si>
  <si>
    <t>Strojni široki izkop materiala III.ktg za gradbeno jamo kanala z odlaganjem materiala ob rob gradbene jame (Č2-J20)</t>
  </si>
  <si>
    <t>4.1</t>
  </si>
  <si>
    <t>KANAL 14-02.1</t>
  </si>
  <si>
    <t xml:space="preserve">Strojni široki izkop materiala III.ktg za gradbeno jamo kanala z odlaganjem materiala ob rob gradbene jame </t>
  </si>
  <si>
    <t>Dobava in polaganje visokoobremenitvenih polnostenskih PP cevi DN 200 mm, temenske togosti min. SN 12. Cevi zunaj  in znotraj gladke. Izvedene po standardu SIST EN 13476-1. Stiki se tesnijo s spojno integriranimi gumi tesnili oziroma spojkami.</t>
  </si>
  <si>
    <t>Nabava, transport, namestitev in montaža prefabriciranih AB DN 1000 jaškov z reduciranim konusom 600 mm in nastavkom za PP cevi DN 200  ter tovarniško izdelano muldo. Stikovanje betonskih cevi jaška se izvede z integriranim tesnilom. V ceni upoštevati dodatni izkop na mestih jaškov, planiranje in utrjevanje dna, izdelava bet. ležišča C12/15 d=15 cm. Nabava in montaža betonskega konusnega okvirja s  pokrovom fi 600mm, 400 kN, s protihrupnim tesnilom in zaklepom. Pokrovi se lepijo na betonski okvir z ustreznim lepilom.  Pokrovi morajo biti zračni. Betonski venci se morajo obbetonirati. Jaški morajo imeti atest proti vzgonu. (npr. kot jaški tip NIVO skladen s SIST EN 1917). Za kaskadne jaške so višine kaskad razvidne iz vzdolžnih profilov.</t>
  </si>
  <si>
    <t>4.2</t>
  </si>
  <si>
    <t>KANAL 14-02.2</t>
  </si>
  <si>
    <t>Frezanje asfalta ceste debeline do 10 cm, nakladanje in odvoz na začasno deponijo. Material je predviden za zasip. (upoštevana cela cesta od J39 do J43)</t>
  </si>
  <si>
    <t>KANAL 14-02.3</t>
  </si>
  <si>
    <t>4.3</t>
  </si>
  <si>
    <t>Frezanje asfalta ceste debeline do 10 cm, nakladanje in odvoz na začasno deponijo. Material je predviden za zasip. (upoštevana cela cesta od J45 do J51-izvoz, izvoz J52 do J53)</t>
  </si>
  <si>
    <r>
      <t xml:space="preserve">Nalaganje in odvoz odvečnega materiala na začasni deponiji na stalno deponijo do 10 km vključno s stroški deponiranja. </t>
    </r>
    <r>
      <rPr>
        <b/>
        <sz val="10"/>
        <rFont val="Arial"/>
        <family val="2"/>
        <charset val="238"/>
      </rPr>
      <t>74m3 se uporabi za zasip terena med J44a do kote pokrova jaška J44b (višina zasipa 1.45m, dolžina l=11.0m ter na vsako stran cca 3.5m).</t>
    </r>
  </si>
  <si>
    <t>Izkop in odvoz obstoječega tampona in zemlje do deb. 50 cm na začasno deponijo - material predviden za zasip</t>
  </si>
  <si>
    <t>Dobava in vgradnja revizijskih jaškov za nastavke hišnih priključkov iz armirano betonskih tipskih elementov DN 800. V ceni zajeti tudi vsa potrebna zemeljska dela, podložni beton in zasip z gramoznim materialom. Jaški so globine od 1,00 do 2,00 m.  Priključke na jaške izvesti z navrtavo in gumi tesnili, kar mora biti upoštevano v ceni na enoto.</t>
  </si>
  <si>
    <t>Tlačni preizkus tesnosti jaškov skladno s SIST EN 1610, ki ga izvede pooblaščen akreditiran laboratorij, z izdelavo poročila.</t>
  </si>
  <si>
    <t>Pregled kanalizacje in jaškov z video kamero po končanih delih in izdelavo poročila ter posnetka. Video posnetek mora biti izveden s kamero, ki prikazuje padec nivelete kanalizacije.</t>
  </si>
  <si>
    <t>OBJEKT: PODPROJEKT št. 14 - Izgradnja manjkajoče javne kanalizacije v delu naselja Šmiklavž</t>
  </si>
  <si>
    <t xml:space="preserve">1.0 </t>
  </si>
  <si>
    <t>KANALIZACIJA -KANAL 14-01</t>
  </si>
  <si>
    <t>KANAL 14-01 SKUPAJ:</t>
  </si>
  <si>
    <t>KANALIZACIJA -KANAL 14-01-tlačni</t>
  </si>
  <si>
    <t>KANAL 14-01-tlačni SKUPAJ:</t>
  </si>
  <si>
    <t>KANALIZACIJA - KANAL 14-01.1</t>
  </si>
  <si>
    <t>KANAL 14-01.1 SKUPAJ:</t>
  </si>
  <si>
    <t>KANALIZACIJA - KANAL 14-01.1-tlačni</t>
  </si>
  <si>
    <t>KANAL 14-01.1-tlačni SKUPAJ:</t>
  </si>
  <si>
    <t>KANALIZACIJA -KANAL 14-02</t>
  </si>
  <si>
    <t>KANAL 14-02 SKUPAJ:</t>
  </si>
  <si>
    <t>KANALIZACIJA -KANAL 14-02.1</t>
  </si>
  <si>
    <t>KANAL 14-02.1 SKUPAJ:</t>
  </si>
  <si>
    <t>KANALIZACIJA -KANAL 14-02.2</t>
  </si>
  <si>
    <t>KANAL 14-02.2 SKUPAJ:</t>
  </si>
  <si>
    <t>KANALIZACIJA -KANAL 14-02.3</t>
  </si>
  <si>
    <t>KANAL 14-02.3 SKUPAJ:</t>
  </si>
  <si>
    <t>III./ Gradbena dela</t>
  </si>
  <si>
    <t>IV./ Montažna dela</t>
  </si>
  <si>
    <t>V./ Ostala dela</t>
  </si>
  <si>
    <t xml:space="preserve">VI./ Elekltroinstalacije in električna oprema </t>
  </si>
  <si>
    <t>VI./a./ Pripravljalna dela</t>
  </si>
  <si>
    <t xml:space="preserve">VI./b. Groba instalacijska dela </t>
  </si>
  <si>
    <t>VI./c./ Gradbena dela</t>
  </si>
  <si>
    <t xml:space="preserve">VI./d./ Ozemljitve  </t>
  </si>
  <si>
    <t>VI./e./ Razdelilnik RG</t>
  </si>
  <si>
    <t>VI./f./ Programska oprema</t>
  </si>
  <si>
    <t>VI./g./ NN priključek</t>
  </si>
  <si>
    <t>VI./h./ Finomontažna dela</t>
  </si>
  <si>
    <t>VI./i./ Zaključna dela</t>
  </si>
  <si>
    <t>ČRPALIŠČE SKUPAJ:</t>
  </si>
  <si>
    <t xml:space="preserve"> SKUPAJ:</t>
  </si>
  <si>
    <t>PODPROJEKT št. 14 SKUPAJ brez DDV:</t>
  </si>
  <si>
    <r>
      <t>m</t>
    </r>
    <r>
      <rPr>
        <vertAlign val="superscript"/>
        <sz val="10"/>
        <rFont val="Arial"/>
        <family val="2"/>
        <charset val="238"/>
      </rPr>
      <t>2</t>
    </r>
  </si>
  <si>
    <r>
      <t>m</t>
    </r>
    <r>
      <rPr>
        <vertAlign val="superscript"/>
        <sz val="10"/>
        <rFont val="Arial"/>
        <family val="2"/>
        <charset val="238"/>
      </rPr>
      <t>3</t>
    </r>
  </si>
  <si>
    <t xml:space="preserve">Strojni izkop jarka v zemljini III. - IV. ktg, vertikalni z razpiranjem in nalaganjem na vozilo ter odvozom na gradbiščno deponijo, vključno s stroški deponiranja.          </t>
  </si>
  <si>
    <t>Preusmeritev polovice toka potoka prodnato zaporo in po položitvi kanala na tej razdalji še enako za drugo polovico</t>
  </si>
  <si>
    <t>Dobava in vgraditev betona C12/ 15 za betonsko ležišče in obbetoniranje cevi PP DN 250mm na odseku kjer križamo potok v dolžini l=7.80m (po detajlu)</t>
  </si>
  <si>
    <t>Zavarovanje brežine in struge potoka s kamnitim zavarovanjem v deb. 25-30cm zalitim s pustim betonom (brežina) ter s kamnitim zavarovanjem deb. 40cm z zaključkom v deb. 50cm (dno) na odseku prečkanja s kanalizacijo med jaškoma  (po detajlu)</t>
  </si>
  <si>
    <t>Dobava in vgraditev betona C12/ 15 za betonsko ležišče in obbetoniranje cevi PE DN 90mm na odseku kjer križamo potok v dolžini l=7.50m (po detajlu)</t>
  </si>
  <si>
    <r>
      <t xml:space="preserve">Preverba podatkov, detekcija, odkrivanje ter trasna in višinska zakoličba vseh komunalnih in energetskih vodov ter oznaka križanj na predvideni dolžini izgradnje, vključno s stroški nadzora pri prečkanju komunalnih vodov.  </t>
    </r>
    <r>
      <rPr>
        <b/>
        <sz val="10"/>
        <rFont val="Arial"/>
        <family val="2"/>
        <charset val="238"/>
      </rPr>
      <t>Za vsa dela na območju gradbišča - Podprojekta št. 14</t>
    </r>
    <r>
      <rPr>
        <sz val="10"/>
        <rFont val="Arial"/>
        <family val="2"/>
        <charset val="238"/>
      </rPr>
      <t>.</t>
    </r>
  </si>
  <si>
    <r>
      <t xml:space="preserve">Izdelava elaborata in pridobivanje dovoljenj za zaporo ceste, ureditev prometnega režima v času gradnje, postavitev ter vzdrževanje cestno prometne signalizacije z obveščanjem uporabnikov ceste v skladu z upravljalcem ceste ter odstranitev prometne signalizacije po končani gradnji z vzporeditvijo prvotnega stanja. Zavarovanje gradbišča s predpisano signalizacijo kot so letve, opozorilne vrvice, znaki, svetlobna telesa med gradnjo, izdelava, namestitev in po koncu gradnje odstranitev obvestilne table z nosilnim panojem na gradbišču...  </t>
    </r>
    <r>
      <rPr>
        <b/>
        <sz val="10"/>
        <rFont val="Arial"/>
        <family val="2"/>
        <charset val="238"/>
      </rPr>
      <t>Za vsa dela na območju gradbišča - Podprojekta št. 14.</t>
    </r>
  </si>
  <si>
    <r>
      <t xml:space="preserve">Priprava in organizacija gradbišča z gradbiščno tablo vključno z vsemi potrebnimi deli in obratovalnimi stroški gradbišča. V tej postavki je potrebno zajeti tudi stroške začasnih dovoznih poti ter vzpostavitev v prvotno stanje.  Izvajalec si mora ogledati predvideno traso  in v to postavko vključiti vsa potrebna dela pri organizaciji, pripravi, zavarovanju in čiščenju gradbišča. </t>
    </r>
    <r>
      <rPr>
        <b/>
        <sz val="10"/>
        <rFont val="Arial"/>
        <family val="2"/>
        <charset val="238"/>
      </rPr>
      <t>Za vsa dela na območju gradbišča - Podprojekta št. 14.</t>
    </r>
  </si>
  <si>
    <t>ČRPALIŠČE Č ŠM-01</t>
  </si>
  <si>
    <t>5.0</t>
  </si>
  <si>
    <t>Preddela upoštevana v popisu kanala s tlačnim vodom</t>
  </si>
  <si>
    <t>Zemeljska dela upoštevana v popisu kanala s tlačnim vodom</t>
  </si>
  <si>
    <t>III./ GRADBENA DELA</t>
  </si>
  <si>
    <t>GRADBENA DELA</t>
  </si>
  <si>
    <t>IV./ MONTAŽNA DELA</t>
  </si>
  <si>
    <t>OPOMBA: VSI VGRAJENI KOVINSKI DELI  (oprema, cevi, lestve, ograje, pritrdilni materiali) MORAJO BITI IZ NERJAVEČEGA MATERIALA 1.4301</t>
  </si>
  <si>
    <t>IV./1a</t>
  </si>
  <si>
    <t>Dobava, transport in vgradnja cevnega materiala za izdelavo tlačnega voda za črpališče:</t>
  </si>
  <si>
    <t>- podzemna odzračevalna garnitura DN 100 mm črpalnega jaška</t>
  </si>
  <si>
    <t>V./ OSTALA DELA</t>
  </si>
  <si>
    <t>OPOMBA: Druga ostala dela zajeta v popisu kanal s tlačnim vodom</t>
  </si>
  <si>
    <t>V./1</t>
  </si>
  <si>
    <t>ČRPALIŠČE Č ŠM-02</t>
  </si>
  <si>
    <t>6.0</t>
  </si>
  <si>
    <t>- J. C. DN 80mm z navarjenima prirobnicama, l=2x150mm</t>
  </si>
  <si>
    <t>- nepovratni kroglični ventil DN 80mm</t>
  </si>
  <si>
    <t>- ZASUN DN 80mm vključno s kolesom</t>
  </si>
  <si>
    <t>- Q 90° DN 80mm</t>
  </si>
  <si>
    <t>- "hlačni" T odcep DN 80mm</t>
  </si>
  <si>
    <t>- FF kos DN 80mm, l=400mm</t>
  </si>
  <si>
    <t>- FF kos DN 80mm, l=600mm</t>
  </si>
  <si>
    <t>ČRPALIŠČE ŠM-01</t>
  </si>
  <si>
    <t>ČRPALIŠČE ŠM-02</t>
  </si>
  <si>
    <t>Prevzem dokumentacije in preučitev PZI projekta, priprava gradbišča, transport materialov in osebja, zavarovanje gradbišča</t>
  </si>
  <si>
    <t>kpl.</t>
  </si>
  <si>
    <t>SKUPAJ</t>
  </si>
  <si>
    <t>Dobava in polaganje kabla NYY-J 4x10 mm², položenega podzemno v inštalacijski cevi</t>
  </si>
  <si>
    <t>Dobava in polaganje kabla NYM-J 3x1,5 mm²</t>
  </si>
  <si>
    <t xml:space="preserve">Dobava in polaganje instalacijske cevi  fi 16 mm </t>
  </si>
  <si>
    <t>Dobava in polaganje kabla HO7V-K, RZ, 1 x 6  mm²</t>
  </si>
  <si>
    <t>Razni drobni nespecificiran material</t>
  </si>
  <si>
    <t xml:space="preserve">Izkop kabelskega jarka 0,3 x 0,9 m, komplet z izdelavo posteljice za kabel ter zasutje in povrnitev v prvotno stanje </t>
  </si>
  <si>
    <t>Izkop in postavitev temelja prostostoječe omarice komplet z betonom za obbetoniranje</t>
  </si>
  <si>
    <t>Ščitnik GAL</t>
  </si>
  <si>
    <t>Opozorilni trak z napisom ELEKTRIKA</t>
  </si>
  <si>
    <t>Stigmafleks cev fi 50 mm</t>
  </si>
  <si>
    <t>Dobava in polaganje inox traku RH1 30 x 3,5 mm</t>
  </si>
  <si>
    <t>Dobava in montaža sponke KON01 iz nerjavečega jekla za izvedbo spojev med ploščatimi strelovodnim vodniki</t>
  </si>
  <si>
    <t xml:space="preserve">Inox objemka za pritrditev kablov </t>
  </si>
  <si>
    <t xml:space="preserve">Inox objemka za pritrditev nivojske sonde </t>
  </si>
  <si>
    <t>Ozemljitev večjih kovinskih mas</t>
  </si>
  <si>
    <t>Meritve ozemljitev z izdajo poročila in merilnih protokolov</t>
  </si>
  <si>
    <t>Drobni material</t>
  </si>
  <si>
    <t xml:space="preserve">Dobava in montaža tipske prostostoječe plastične omare dimenzij 1115 x 1080 x 320 mm na tipskem plastičnem temelju, v IP zaščiti 54, ožičen po vezni shemi, ter vgrajeni opremi: </t>
  </si>
  <si>
    <t>Glavno stikalo - preklopno mreža - 0 - agregat, 32A, z rdečim ročajem, 4 pol, vgradnja na letev</t>
  </si>
  <si>
    <t>RCD stikalo 2/25/0,03A</t>
  </si>
  <si>
    <t>Prenapetostni odvodniki razreda II.</t>
  </si>
  <si>
    <t>Motorno zaščitno stikalo 6-10 A s pomožnimi kontakti</t>
  </si>
  <si>
    <t>Instalacijski odklopnik 1f, B16A</t>
  </si>
  <si>
    <t>Instalacijski odklopnik 1f, C10A</t>
  </si>
  <si>
    <t>Instalacijski odklopnik 1f, C6A</t>
  </si>
  <si>
    <t>Instalacijski odklopnik 1f, C2A</t>
  </si>
  <si>
    <t>Svetilka s stikalom ter vtičnico v razdelilcu</t>
  </si>
  <si>
    <t>Grelec razdelilca 100 W, 230 V</t>
  </si>
  <si>
    <t xml:space="preserve">Termostat v omari za grelec </t>
  </si>
  <si>
    <t xml:space="preserve">Brezprekinitveni napajalnik UPS 230 V, 1 kVA, avtonomije 10 min (tip uskladiti z vzdrževalno službo VO-KA) </t>
  </si>
  <si>
    <t>Prenapetostna zaščita Phoenix Contact tip MT-2PE230VAC</t>
  </si>
  <si>
    <t>Krmilnik z LCD monitorjem in tipkovnico, tip V230 Unitronics</t>
  </si>
  <si>
    <t>Komunikacijski adapter EX-A2X</t>
  </si>
  <si>
    <t>Razširitveni vhodni modul Unitronic IO-DI16, 16xDI</t>
  </si>
  <si>
    <t>Razširitveni izhodni modul Unitronic IO-RO8, 8xD0</t>
  </si>
  <si>
    <t>Razširitveni analogni modul Unitronic IO-AI4-AO2, 4xAI, 2xAO</t>
  </si>
  <si>
    <t>Stabiliziran usmernik 240/24V, 5A</t>
  </si>
  <si>
    <t>UKV postaja komplet (CM340, modem AN1200, napajalnik 24VDC - 12VDC, prenapetostna antenska zaščita, prehod N - BNC s kablom 1m)</t>
  </si>
  <si>
    <t>Tipka za reset 1 x NO, 10 A</t>
  </si>
  <si>
    <t xml:space="preserve">Pomožni rele 24 VDC, 4P kot na primer PT570524 Schrack komplet s podnožjem </t>
  </si>
  <si>
    <t xml:space="preserve">Pomožni rele 230 VAC, 4P kot na primer PT570730 Schrack komplet s podnožjem </t>
  </si>
  <si>
    <t>Kontaktor, 4 kW, 10 A, tuljava 230 VAC, s pomožnim kontaktom 1 x NO, kot npr.: LA301013N Schrack</t>
  </si>
  <si>
    <t>Preklopno stikalo ročno - 0 - avtomatsko, 10 A, 2 pol, vgradnja na letev</t>
  </si>
  <si>
    <t>Preklopno stikalo mreža - 0 - UPS, 16 A, 2 pol, vgradnja na letev</t>
  </si>
  <si>
    <t>Prenapetostna zaščita kot npr.: PVZ301 Eltra</t>
  </si>
  <si>
    <t xml:space="preserve">Kontrolnik prisotnosti napetosti HTR 04.2 Seltron </t>
  </si>
  <si>
    <t>Natičnica 400 VAC, 32A, 3P za priklop mobilnega DEA</t>
  </si>
  <si>
    <t xml:space="preserve">PE in N zbiralka </t>
  </si>
  <si>
    <t>Vrste sponke, napisne ploščice, oznake ter drobni material</t>
  </si>
  <si>
    <t>Izdelava aplikativne programske opreme za krmilnik</t>
  </si>
  <si>
    <t>Izdelava aplikativne programske opreme na nadzornem centru zvez Lava, instalacija aplikacije na terminalskem strežniku Center</t>
  </si>
  <si>
    <t>Izdelava projekta radijskih zvez in pridobitev radijskega dovoljenja</t>
  </si>
  <si>
    <t xml:space="preserve">Testiranje in spuščanje v pogon </t>
  </si>
  <si>
    <t>Omara prostostoječa priključno merilna PS PMO 2 s poliestrskim podstavkom</t>
  </si>
  <si>
    <t>Števec delovne energije z dajalnikom impulza tip LANDIS+GYR ZMXi320CQU1L1D3</t>
  </si>
  <si>
    <t>kom.</t>
  </si>
  <si>
    <t>Varovalčno podnožje HVL 00-3p M8 M8-P</t>
  </si>
  <si>
    <t>Varovalni vložek NV/20A</t>
  </si>
  <si>
    <t>Prenapetostni odvodnik PROTEC B2S 12.5/275</t>
  </si>
  <si>
    <t>Dobava in polaganje kabla E-AY2Y-J 4x70SM+1,5RE mm2</t>
  </si>
  <si>
    <t>Dobava in polaganje mapitel cevi ɸ 110 mm</t>
  </si>
  <si>
    <t>Dobava in polaganje traku RH1 30 x 3,5 mm</t>
  </si>
  <si>
    <t>Dobava in polaganje opozorilnega traku z napisom ELEKTRIKA</t>
  </si>
  <si>
    <t xml:space="preserve">Izkop kabelskega jarka 0,4 x 0,9 m, komplet z izdelavo posteljice za kabel ter zasutje in povrnitev v prvotno stanje </t>
  </si>
  <si>
    <t>Rezanje asfalta</t>
  </si>
  <si>
    <t>Obbetoniranje mapitel cevi</t>
  </si>
  <si>
    <t>Priklop kabla</t>
  </si>
  <si>
    <t>Vgradnja opreme na mestu priključitve</t>
  </si>
  <si>
    <t>Vgradnja omare PS PMO</t>
  </si>
  <si>
    <t>Vgradnja opreme v PS PMO</t>
  </si>
  <si>
    <t>Nadzor s strani elektrodistribucije</t>
  </si>
  <si>
    <t>Stikalne manipulacije s strani elektro distribucije</t>
  </si>
  <si>
    <t>Zakoličba obstoječih komunalnih vodov</t>
  </si>
  <si>
    <t xml:space="preserve">Izdelava geodetskega posnetka po končani gradnji </t>
  </si>
  <si>
    <t xml:space="preserve">Električne meritve dovodnega kabla       </t>
  </si>
  <si>
    <t>Stroški priklop 14 kW (3x20 A) Elektro Celje</t>
  </si>
  <si>
    <t>Izdelava projekta PID NN priključka</t>
  </si>
  <si>
    <t xml:space="preserve">Polaganje tipskega kabla za priklop črpalk do 10 m </t>
  </si>
  <si>
    <t xml:space="preserve">Dobava in montaža nivojskih stikal hruška komplet s tipskim kablom dolžine 10 m </t>
  </si>
  <si>
    <t>Dobava in montaža končnega stikala za kontrolo vstopa</t>
  </si>
  <si>
    <t xml:space="preserve">Dobava in montaža zvezne merilne sonde PPI 100 Eltra komplet s tipskim kablom (z cevko) dolžine 10 m </t>
  </si>
  <si>
    <t xml:space="preserve">Dobava in montaža antenskega droga inox (6m) s konzolnimi pritrditvami </t>
  </si>
  <si>
    <t xml:space="preserve"> Dobava in montaža UKV antene enakovredno kot npr.: YAGI AD-40/4-3, komplet s kablom RG214 (cca 15m), BNC konektorji in antensko zaščito ASP-01</t>
  </si>
  <si>
    <t>Priklop tipskih črpalk 400 VAC</t>
  </si>
  <si>
    <t>Priklop nivojskih stikal</t>
  </si>
  <si>
    <t>Priklop zvezne merilne sonde</t>
  </si>
  <si>
    <t>Priklop končnega stikala za kontrolo vstopa</t>
  </si>
  <si>
    <t>Tekoče potrjevanje sprememb in odstopanj od PZI in predaja vseh podatkov projektantu za izdelavo PID po zaključku del</t>
  </si>
  <si>
    <t>Meritve, preizkusi in spuščanje v pogon posameznih sklopov elektro opreme in izdaja ustreznih merilnih protokolov</t>
  </si>
  <si>
    <t>Poučitev predstavnika investitorja o rokovanju z elektro instalacijskimi sistemi na objektu</t>
  </si>
  <si>
    <t>Priprava in izdaja "POTRDILA O ZANESLJIVOSTI OBJEKTA" kot ločena mapa za el. instalacije</t>
  </si>
  <si>
    <t>Izdelava projekta izvedenih del</t>
  </si>
  <si>
    <t>Motorno zaščitno stikalo 2,7-4 A s pomožnimi kontakti</t>
  </si>
  <si>
    <t>Varovalni vložek NV/35A</t>
  </si>
  <si>
    <t>VI./</t>
  </si>
  <si>
    <t>ELEKLTROINSTALACIJE IN ELEKTRIČNA OPREMA</t>
  </si>
  <si>
    <t>VI./a. PRIPRAVLJALNA DELA</t>
  </si>
  <si>
    <t>VI.a./1</t>
  </si>
  <si>
    <t>VI./a.</t>
  </si>
  <si>
    <t>VI./b. GROBA INSTALACIJSKA DELA</t>
  </si>
  <si>
    <t>VI./b./1</t>
  </si>
  <si>
    <t>VI./b./2</t>
  </si>
  <si>
    <t>VI./b./3</t>
  </si>
  <si>
    <t>VI./b./4</t>
  </si>
  <si>
    <t>VI./b./5</t>
  </si>
  <si>
    <t>VI./b.</t>
  </si>
  <si>
    <r>
      <t>Vrstne sponke VS 70 mm</t>
    </r>
    <r>
      <rPr>
        <vertAlign val="superscript"/>
        <sz val="10"/>
        <color indexed="8"/>
        <rFont val="Arial"/>
        <family val="2"/>
        <charset val="238"/>
      </rPr>
      <t>2</t>
    </r>
  </si>
  <si>
    <t>VI./c. GRADBENA DELA</t>
  </si>
  <si>
    <t>VI./c./1</t>
  </si>
  <si>
    <t>VI./c./2</t>
  </si>
  <si>
    <t>VI./c./3</t>
  </si>
  <si>
    <t>VI./c./4</t>
  </si>
  <si>
    <t>VI./c./5</t>
  </si>
  <si>
    <t>VI./c./6</t>
  </si>
  <si>
    <t>VI./c.</t>
  </si>
  <si>
    <t xml:space="preserve">VI./d. OZEMLJITVE </t>
  </si>
  <si>
    <t>VI./d./1</t>
  </si>
  <si>
    <t>VI./d./2</t>
  </si>
  <si>
    <t>VI./d./3</t>
  </si>
  <si>
    <t>VI./d./4</t>
  </si>
  <si>
    <t>VI./d./5</t>
  </si>
  <si>
    <t>VI./d./6</t>
  </si>
  <si>
    <t>VI./d./7</t>
  </si>
  <si>
    <t>VI./d.</t>
  </si>
  <si>
    <t>VI./e. RAZDELILNIK RG</t>
  </si>
  <si>
    <t>VI./e./1</t>
  </si>
  <si>
    <t>VI./e./2</t>
  </si>
  <si>
    <t>VI./e./3</t>
  </si>
  <si>
    <t>VI./e./4</t>
  </si>
  <si>
    <t>VI./e./5</t>
  </si>
  <si>
    <t>VI./e./6</t>
  </si>
  <si>
    <t>VI./e./7</t>
  </si>
  <si>
    <t>VI./e./8</t>
  </si>
  <si>
    <t>VI./e./9</t>
  </si>
  <si>
    <t>VI./e./10</t>
  </si>
  <si>
    <t>VI./e./11</t>
  </si>
  <si>
    <t>VI./e./12</t>
  </si>
  <si>
    <t>VI./e./13</t>
  </si>
  <si>
    <t>VI./e./14</t>
  </si>
  <si>
    <t>VI./e./15</t>
  </si>
  <si>
    <t>VI./e./16</t>
  </si>
  <si>
    <t>VI./e./17</t>
  </si>
  <si>
    <t>VI./e./18</t>
  </si>
  <si>
    <t>VI./e./19</t>
  </si>
  <si>
    <t>VI./e./20</t>
  </si>
  <si>
    <t>VI./e./21</t>
  </si>
  <si>
    <t>VI./e./22</t>
  </si>
  <si>
    <t>VI./e./23</t>
  </si>
  <si>
    <t>VI./e./24</t>
  </si>
  <si>
    <t>VI./e./25</t>
  </si>
  <si>
    <t>VI./e./26</t>
  </si>
  <si>
    <t>VI./e./27</t>
  </si>
  <si>
    <t>VI./e./28</t>
  </si>
  <si>
    <t>VI./e./29</t>
  </si>
  <si>
    <t>VI./e./30</t>
  </si>
  <si>
    <t>VI./e./31</t>
  </si>
  <si>
    <t>VI./e./32</t>
  </si>
  <si>
    <t>VI./e./33</t>
  </si>
  <si>
    <t>VI./e.</t>
  </si>
  <si>
    <t>VI./f. PROGRAMSKA OPREMA</t>
  </si>
  <si>
    <t>VI./f./1</t>
  </si>
  <si>
    <t>VI./f./2</t>
  </si>
  <si>
    <t>VI./f./3</t>
  </si>
  <si>
    <t>VI./f./4</t>
  </si>
  <si>
    <t xml:space="preserve">VI./f. </t>
  </si>
  <si>
    <t>VI./g. NN PRIKLJUČEK</t>
  </si>
  <si>
    <t>VI./g. NN PRIKLJUČEK Č-ŠM-01</t>
  </si>
  <si>
    <t>VI./g./1</t>
  </si>
  <si>
    <t>VI./g./2</t>
  </si>
  <si>
    <t>VI./g./3</t>
  </si>
  <si>
    <t>VI./g./4</t>
  </si>
  <si>
    <t>VI./g./5</t>
  </si>
  <si>
    <t>VI./g./6</t>
  </si>
  <si>
    <t>VI./g./7</t>
  </si>
  <si>
    <t>VI./g./8</t>
  </si>
  <si>
    <t>VI./g./9</t>
  </si>
  <si>
    <t>VI./g./10</t>
  </si>
  <si>
    <t>VI./g./11</t>
  </si>
  <si>
    <t>VI./g./12</t>
  </si>
  <si>
    <t>VI./g./13</t>
  </si>
  <si>
    <t>VI./g./14</t>
  </si>
  <si>
    <t>VI./g./15</t>
  </si>
  <si>
    <t>VI./g./16</t>
  </si>
  <si>
    <t>VI./g./17</t>
  </si>
  <si>
    <t>VI./g./18</t>
  </si>
  <si>
    <t>VI./g./19</t>
  </si>
  <si>
    <t>VI./g./20</t>
  </si>
  <si>
    <t>VI./g./21</t>
  </si>
  <si>
    <t>VI./g./22</t>
  </si>
  <si>
    <t>VI./g./23</t>
  </si>
  <si>
    <t>VI./g./24</t>
  </si>
  <si>
    <t>VI./g./25</t>
  </si>
  <si>
    <t>VI./g./26</t>
  </si>
  <si>
    <t>VI./g.</t>
  </si>
  <si>
    <t>VI./h. FINOMONTAŽNA DELA</t>
  </si>
  <si>
    <t>VI./h./1</t>
  </si>
  <si>
    <t>VI./h./2</t>
  </si>
  <si>
    <t>VI./h./3</t>
  </si>
  <si>
    <t>VI./h./4</t>
  </si>
  <si>
    <t>VI./h./5</t>
  </si>
  <si>
    <t>VI./h./6</t>
  </si>
  <si>
    <t>VI./h./7</t>
  </si>
  <si>
    <t>VI./h./8</t>
  </si>
  <si>
    <t>VI./h./9</t>
  </si>
  <si>
    <t>VI./h./10</t>
  </si>
  <si>
    <t xml:space="preserve">VI./h. </t>
  </si>
  <si>
    <t>VI/i. ZAKLJUČNA DELA</t>
  </si>
  <si>
    <t>VI/i./1</t>
  </si>
  <si>
    <t>VI/i./2</t>
  </si>
  <si>
    <t>VI/i./3</t>
  </si>
  <si>
    <t>VI/i./4</t>
  </si>
  <si>
    <t>VI/i./5</t>
  </si>
  <si>
    <t>VI/i.</t>
  </si>
  <si>
    <t>ELEKLTROINSTALACIJE IN ELEKTRIČNA OPREMA SKUPAJ</t>
  </si>
  <si>
    <t>Krmilno zaščitni rele mini FGP413 - samo vgradnja</t>
  </si>
  <si>
    <t xml:space="preserve">Dobava, transport ter strojno-ročni obsip cevi v coni cevovoda z dobro vezljivim, dobavljenim peščenim materialom (4-8mm) skladno s standardom SIST EN-1610, do višine 15 cm nad cevjo, z utrjevanjem do zbitosti (97% SPP)         </t>
  </si>
  <si>
    <t>Nabava,transport in vgraditev zmrzlinsko odpornega kamnitega materiala do fi 63 mm v debelini 30 cm z uvaljanem za izvedbo spodnjega ustroja.</t>
  </si>
  <si>
    <t>Nabava, transport in vgraditev tampona I (TP 32) v debelini 20 cm z uvaljanjem Ev2&gt;= 80 Mpa za izvedbo zgornjega ustroja.</t>
  </si>
  <si>
    <t>Izdelava meritev zbitosti tampona in zasipa z izdelavo končnega poročila s strani pooblaščene organizacije.</t>
  </si>
  <si>
    <t>Dobava, transport in vgradnja peščenega vezljivega materiala v bankino cestišča širine 0,5 m</t>
  </si>
  <si>
    <t xml:space="preserve">Asfaltiranje vozišča v sestavi:                                       3 cm AC 8  surf B50/70 A3                                            </t>
  </si>
  <si>
    <t>Asfaltiranje vozišča v sestavi:                                       6 cm AC 22 base B50/70 A3</t>
  </si>
  <si>
    <t>Tlačni preizkus tesnosti cevovoda skladno s SIST EN 1610, ki ga izvede pooblaščen akreditiran laboratorij, z izdelavo poročila, PP DN 250mm</t>
  </si>
  <si>
    <r>
      <t xml:space="preserve">Izdelava PID-a ter dokazila o zanesljivosti objekta. Investitorju je potrebno predati dokumentacijo v </t>
    </r>
    <r>
      <rPr>
        <b/>
        <sz val="10"/>
        <rFont val="Arial"/>
        <family val="2"/>
        <charset val="238"/>
      </rPr>
      <t>treh izvodih, za vse kanale in črpališča podprojekta št.14</t>
    </r>
  </si>
  <si>
    <t>Dobava in polaganje tlačnih kanalizacijskih cevi (označba z rjavo črto) iz polietilena PE100 z zaščitnim slojem iz polipropilena  SDR17 PN10 d110 mm. Izvedene po standardu SIST EN 12201. Za spajanje cevi se uporabijo spojke za elektrofuzijsko varjenje.</t>
  </si>
  <si>
    <t xml:space="preserve">Asfaltiranje vozišča v sestavi:                                       3 cm AC 8  surf B50/70 A4                                            </t>
  </si>
  <si>
    <t>Asfaltiranje vozišča v sestavi:                                       6 cm AC 22 base B50/70 A4</t>
  </si>
  <si>
    <t>Tlačni preizkus tesnosti cevovoda skladno s SIST EN 805-2000, ki ga izvede pooblaščen akreditiran laboratorij, z izdelavo poročila.</t>
  </si>
  <si>
    <t>Dobava in polaganje tlačnih kanalizacijskih cevi (označba z rjavo črto) iz polietilena PE100 z zaščitnim slojem iz polipropilena  SDR17 PN10 d90 mm. Izvedene po standardu SIST EN 12201. Za spajanje cevi se uporabijo spojke za elektrofuzijsko varjenje.</t>
  </si>
  <si>
    <t xml:space="preserve">Asfaltiranje vozišča v sestavi:                                       3 cm AC 8 surf B50/70 A3                                            </t>
  </si>
  <si>
    <t>Tlačni preizkus tesnosti cevovoda skladno s SIST EN 1610, ki ga izvede pooblaščen akreditiran laboratorij, z izdelavo poročila, PP DN 200mm</t>
  </si>
  <si>
    <t>Dobava, transport in vgradnja montažno revizijskega in kaskadno priključnega črpalnega jaška iz AB elementov 2000x2000mm, višine 3,5m  za črpališče Č ŠM-01, vključno s krovno in temeljno ploščo, priključitev proj. kanala PP DN 250mm-2x, vključno z muldami, vtoki in iztoki, podložnim betonom C 12/15 (višina kaskad in kote priključevanja razvidne iz vzdolžnih profilov in detajla črpališča)</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</si>
  <si>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3 fazni sinhronski IE4 elektro motor, moči 4,0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rPr>
      <t>Qč= 7,50 l/s, Hč= 21,50mVS</t>
    </r>
  </si>
  <si>
    <t>Dobava, transport in vgradnja karabin lestve z izvlečnim drogom, dolžine l=2,25m</t>
  </si>
  <si>
    <t>ČRPALIŠČE Č ŠM-01 SKUPAJ:</t>
  </si>
  <si>
    <t>ČRPALIŠČE Č ŠM-02 SKUPAJ:</t>
  </si>
  <si>
    <t>Dobava, transport in vgradnja montažno revizijskega in kaskadno priključnega črpalnega jaška iz AB elementov 2000x2000mm, višine 4,5m,  za črpališče Č ŠM-02, vključno s krovno in temeljno ploščo, priključitev proj. kanala PP DN 250mm-2x, DN 200mm-1x, vključno z muldami, vtoki in iztoki, podložnim betonom C 12/15 (višina kaskad in kote priključevanja razvidne iz vzdolžnih profilov in detajla črpališča)</t>
  </si>
  <si>
    <t xml:space="preserve">Dobava, transport in vgraditev med betoniranjem vstopnega jaška, okvirja  z vodotesnim povoznim pokrovom z dvižnim mehanizmom iz plinskih vzmeti iz nerjaveče pločevine na zaklep za odprtino 1100/1100 mm, nosilnosti 400kN </t>
  </si>
  <si>
    <t>Dobava, transport in vgraditev med betoniranjem vstopnega jaška, okvirja  z vodotesnim povoznim pokrovom z dvižnim mehanizmom iz plinskih vzmeti iz nerjaveče pločevine na zaklep za odprtino 800/800 mm, nosilnosti 400kN</t>
  </si>
  <si>
    <t>Dobava, transport in vgraditev med betoniranjem vstopnega jaška, okvirja  z vodotesnim povoznim pokrovom z dvižnim mehanizmom iz plinskih vzmeti iz nerjaveče pločevine na zaklep za odprtino 1100/1000 mm, nosilnosti 400kN</t>
  </si>
  <si>
    <t>Dobava, transport in vgraditev med betoniranjem vstopnega jaška, okvirja  z vodotesnim povoznim pokrovom z dvižnim mehanizmomiz plinskih vzmeti iz nerjaveče pločevine na zaklep za odprtino 800/800 mm, nosilnosti 400kN</t>
  </si>
  <si>
    <r>
      <t xml:space="preserve">Dobava, transport in montaža litoželezne potopne-pametne samočistilne črpalke za odpadno vodo in blato DN 80mm ter vsemi deli (vodila, držala za vodila, tlačno koleno-priključni lok z nogo, veriga za spuščanje, motorni kabel z držalom, montažni komplet) ter pomožnim in pritrdilnim materialom. Črpalka ima vgrajen 3 fazni sinhronski IE4 elektro motor, moči 2,2 kW z vgrajeno frekfenčno regulacijo. V črpalki je vgrajen procesor, ki zazna zamašenost črpalke in sproži proces samoočiščenja. Črpalka ima na gredi vgrajen dvolopatični samočistilni prilagodljivi pomični N črpalni rotor. Po detekciji zamašitve rotorja se samodejno prične program odmašitve, ki vključuje premik na gredi (povečanje prehoda), s spremembo obratov in smeri vrtenja (naprej-nazaj). Črpalka dopušča možnost spremembe Q-H krivulje.
</t>
    </r>
    <r>
      <rPr>
        <b/>
        <sz val="10"/>
        <rFont val="Arial"/>
        <family val="2"/>
      </rPr>
      <t>Qč=5,0 l/s, Hč= 15,60 mVS</t>
    </r>
  </si>
  <si>
    <t>Dobava, transport in vgradnja karabin lestve z izvlečnim drogom, dolžine l=3,95m</t>
  </si>
  <si>
    <t>- J. C. DN 80mm z navarjenima prirobnicama, l=2x1015mm</t>
  </si>
  <si>
    <t>- FF kos DN 80mm, l=500mm</t>
  </si>
  <si>
    <t>- FFR kos DN 80/100mm, l=200mm</t>
  </si>
  <si>
    <t>Dobava, transport in vgradnja podesta
2000x800 / 2x1100x450mm vključno z vsemi pritrdilnimi materiali</t>
  </si>
  <si>
    <t>Tlačni preizkus tesnosti črpališča skladno s SIST EN 1610, ki ga izvede pooblaščen akreditiran laboratorij, z izdelavo poročila, ABC 2000x2000mm</t>
  </si>
  <si>
    <t>Dobava, transport in vgradnja zračnika DN 100mm z mrežo proti mrčesu in zaščitne kape,  dolžine l=1500mm</t>
  </si>
  <si>
    <t>Dobava, transport in vgradnja fazonskega odcepnega T kosa PP DN 250/160mm, za hišni priključek</t>
  </si>
  <si>
    <t>III./8</t>
  </si>
  <si>
    <t>Geodetski načrt izvedenega novega stanja zemljišča in novozgrajenih objektov na zeljišču.</t>
  </si>
  <si>
    <t>kos</t>
  </si>
  <si>
    <t>V./3</t>
  </si>
  <si>
    <t>Dobava, transport in montaža vmesnika, ki omogoča priključitev prenosnega računalnika s katerim lahko pregledamo vse podatke o delovanju črpalke (zgodovina) in nastavljamo parametre črpalke in se vgradi v elektro omarico črpališča.</t>
  </si>
  <si>
    <t>Zakoličenje objekta s postavitvijo gradbenih profilov in označbo višin.</t>
  </si>
  <si>
    <t>Dobava in vgradnja kovinskega stenskega oprijemala za roke in vstopnih klinov za sestop iz kovinskega podesta v dno jaška. Globina sestopa 70 cm. Oprijemalo: cev fi 48 mm, dolžine 50 cm, vključno z dvema stenskima nosilcema. Vstopni klin: pohištveni profil širine 35cm, dodatna nastopna ploskev iz pločevine s solzasto površino; vijačeno v steno AB jaška s sidrnimi vijaki M10. Vsi elementi iz nerjavnega jekla AISI304.</t>
  </si>
  <si>
    <t>V./2</t>
  </si>
  <si>
    <t>V./</t>
  </si>
  <si>
    <r>
      <t>m</t>
    </r>
    <r>
      <rPr>
        <vertAlign val="superscript"/>
        <sz val="10"/>
        <rFont val="Arial"/>
        <family val="2"/>
      </rPr>
      <t>3</t>
    </r>
  </si>
  <si>
    <r>
      <t>m</t>
    </r>
    <r>
      <rPr>
        <vertAlign val="superscript"/>
        <sz val="10"/>
        <rFont val="Arial"/>
        <family val="2"/>
      </rPr>
      <t>2</t>
    </r>
  </si>
  <si>
    <r>
      <t>Geodetski posnetek izvedenega stanja in izdelava geodetskega načrta za vpis v GJI (situacije, podolžni profili, pisani podolžni profili, opisi jaškov, izjava odgovornega geodeta - vpis v ZKGJI). Investitorju je potrebno predati dokumentacijo v</t>
    </r>
    <r>
      <rPr>
        <b/>
        <sz val="10"/>
        <rFont val="Arial"/>
        <family val="2"/>
      </rPr>
      <t xml:space="preserve"> štirih izvodih</t>
    </r>
    <r>
      <rPr>
        <sz val="10"/>
        <rFont val="Arial"/>
        <family val="2"/>
      </rPr>
      <t>, pri geodetskem posnetku je potrebno dostaviti podatke tudi v digitalni obliki (berljivo z Arcview pisani podolžni profil v TXT)</t>
    </r>
  </si>
  <si>
    <t>OPOMBA: V postavkah del za izdelavo PID-a ponudnik upošteva tudi Izdelavo BCP obrazcev - banke cestnih podatkov skladno s Pravilnikom o načinu označevanja javnih cest, evidencah in objektih na njih, za vse rekonstruirane ceste, kjer kanalizacija poteka v cesti.</t>
  </si>
  <si>
    <t>OPOMBA: V postavkah del za pripravo in organizacijo gradbišča ponudnik upošteva tudi morebitne geodetske vzpostavitve mejnikov, ki so bili med gradnjo odstranjeni.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</si>
</sst>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quot;SIT&quot;_-;\-* #,##0.00\ &quot;SIT&quot;_-;_-* &quot;-&quot;??\ &quot;SIT&quot;_-;_-@_-"/>
    <numFmt numFmtId="165" formatCode="_-* #,##0.00\ _S_I_T_-;\-* #,##0.00\ _S_I_T_-;_-* &quot;-&quot;??\ _S_I_T_-;_-@_-"/>
    <numFmt numFmtId="166" formatCode="General_)"/>
    <numFmt numFmtId="167" formatCode="#,##0.00\ _S_I_T"/>
    <numFmt numFmtId="168" formatCode="_-* #,##0.00\ _S_I_T_-;\-* #,##0.00\ _S_I_T_-;_-* \-??\ _S_I_T_-;_-@_-"/>
    <numFmt numFmtId="169" formatCode="#,##0.00\ &quot;SIT&quot;;\-#,##0.00\ &quot;SIT&quot;"/>
    <numFmt numFmtId="170" formatCode="#,##0.0"/>
    <numFmt numFmtId="171" formatCode="_-* #,##0.00\ [$€-424]_-;\-* #,##0.00\ [$€-424]_-;_-* &quot;-&quot;??\ [$€-424]_-;_-@_-"/>
  </numFmts>
  <fonts count="59">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font>
    <font>
      <b/>
      <sz val="12"/>
      <name val="Arial"/>
      <family val="2"/>
      <charset val="238"/>
    </font>
    <font>
      <b/>
      <sz val="11"/>
      <name val="Arial"/>
      <family val="2"/>
      <charset val="238"/>
    </font>
    <font>
      <sz val="10"/>
      <name val="Arial"/>
      <family val="2"/>
      <charset val="238"/>
    </font>
    <font>
      <b/>
      <sz val="13"/>
      <name val="Arial"/>
      <family val="2"/>
      <charset val="238"/>
    </font>
    <font>
      <sz val="12"/>
      <name val="Courier"/>
      <family val="1"/>
      <charset val="238"/>
    </font>
    <font>
      <sz val="10"/>
      <name val="Arial CE"/>
      <family val="2"/>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ont>
    <font>
      <sz val="11"/>
      <name val="Times New Roman CE"/>
      <charset val="238"/>
    </font>
    <font>
      <sz val="12"/>
      <name val="Times New Roman"/>
      <family val="1"/>
      <charset val="238"/>
    </font>
    <font>
      <sz val="12"/>
      <name val="Courier"/>
      <family val="1"/>
      <charset val="238"/>
    </font>
    <font>
      <sz val="10"/>
      <name val="Century Gothic CE"/>
      <family val="2"/>
      <charset val="238"/>
    </font>
    <font>
      <sz val="10"/>
      <name val="Arial"/>
      <family val="2"/>
      <charset val="238"/>
    </font>
    <font>
      <sz val="11"/>
      <name val="Arial"/>
      <family val="2"/>
      <charset val="238"/>
    </font>
    <font>
      <b/>
      <sz val="10"/>
      <name val="Arial"/>
      <family val="2"/>
    </font>
    <font>
      <b/>
      <i/>
      <sz val="10"/>
      <name val="Arial"/>
      <family val="2"/>
      <charset val="238"/>
    </font>
    <font>
      <sz val="12"/>
      <name val="Arial"/>
      <family val="2"/>
      <charset val="238"/>
    </font>
    <font>
      <b/>
      <sz val="10"/>
      <name val="Arial"/>
      <family val="2"/>
      <charset val="238"/>
    </font>
    <font>
      <b/>
      <i/>
      <sz val="11"/>
      <name val="Arial"/>
      <family val="2"/>
      <charset val="238"/>
    </font>
    <font>
      <vertAlign val="superscript"/>
      <sz val="10"/>
      <name val="Arial"/>
      <family val="2"/>
      <charset val="238"/>
    </font>
    <font>
      <b/>
      <sz val="10"/>
      <color rgb="FFFF0000"/>
      <name val="Arial"/>
      <family val="2"/>
      <charset val="238"/>
    </font>
    <font>
      <sz val="10"/>
      <color rgb="FFFF0000"/>
      <name val="Arial"/>
      <family val="2"/>
      <charset val="238"/>
    </font>
    <font>
      <sz val="10"/>
      <color theme="1"/>
      <name val="Arial"/>
      <family val="2"/>
      <charset val="238"/>
    </font>
    <font>
      <sz val="8"/>
      <name val="Arial"/>
      <family val="2"/>
      <charset val="238"/>
    </font>
    <font>
      <sz val="10"/>
      <color indexed="8"/>
      <name val="Arial"/>
      <family val="2"/>
      <charset val="238"/>
    </font>
    <font>
      <vertAlign val="superscript"/>
      <sz val="10"/>
      <color indexed="8"/>
      <name val="Arial"/>
      <family val="2"/>
      <charset val="238"/>
    </font>
    <font>
      <sz val="12"/>
      <name val="Courier"/>
      <family val="3"/>
    </font>
    <font>
      <sz val="8"/>
      <name val="Arial"/>
      <family val="2"/>
      <charset val="238"/>
    </font>
    <font>
      <sz val="12"/>
      <name val="Courier"/>
      <family val="3"/>
    </font>
    <font>
      <b/>
      <sz val="10"/>
      <color rgb="FFFF0000"/>
      <name val="Arial"/>
      <family val="2"/>
    </font>
    <font>
      <sz val="10"/>
      <color rgb="FFFF0000"/>
      <name val="Arial"/>
      <family val="2"/>
    </font>
    <font>
      <b/>
      <i/>
      <sz val="10"/>
      <name val="Arial"/>
      <family val="2"/>
    </font>
    <font>
      <vertAlign val="superscript"/>
      <sz val="10"/>
      <name val="Arial"/>
      <family val="2"/>
    </font>
  </fonts>
  <fills count="3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C000"/>
        <bgColor indexed="64"/>
      </patternFill>
    </fill>
    <fill>
      <patternFill patternType="solid">
        <fgColor rgb="FFFFFFCC"/>
      </patternFill>
    </fill>
    <fill>
      <patternFill patternType="solid">
        <fgColor theme="9" tint="0.399975585192419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7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69">
    <xf numFmtId="0" fontId="0"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11" fillId="0" borderId="0" applyFont="0" applyFill="0" applyBorder="0" applyAlignment="0" applyProtection="0"/>
    <xf numFmtId="166" fontId="13" fillId="0" borderId="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ill="0" applyBorder="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13" fillId="0" borderId="0"/>
    <xf numFmtId="166" fontId="13" fillId="0" borderId="0"/>
    <xf numFmtId="0" fontId="15"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8" fillId="9" borderId="0" applyNumberFormat="0" applyBorder="0" applyAlignment="0" applyProtection="0"/>
    <xf numFmtId="0" fontId="19" fillId="21" borderId="19" applyNumberFormat="0" applyAlignment="0" applyProtection="0"/>
    <xf numFmtId="0" fontId="20" fillId="0" borderId="0" applyNumberFormat="0" applyFill="0" applyBorder="0" applyAlignment="0" applyProtection="0"/>
    <xf numFmtId="0" fontId="21" fillId="0" borderId="20"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15" fillId="23" borderId="23"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7" borderId="0" applyNumberFormat="0" applyBorder="0" applyAlignment="0" applyProtection="0"/>
    <xf numFmtId="0" fontId="27" fillId="0" borderId="24" applyNumberFormat="0" applyFill="0" applyAlignment="0" applyProtection="0"/>
    <xf numFmtId="0" fontId="28" fillId="28" borderId="25" applyNumberFormat="0" applyAlignment="0" applyProtection="0"/>
    <xf numFmtId="0" fontId="29" fillId="21" borderId="26" applyNumberFormat="0" applyAlignment="0" applyProtection="0"/>
    <xf numFmtId="0" fontId="30" fillId="8" borderId="0" applyNumberFormat="0" applyBorder="0" applyAlignment="0" applyProtection="0"/>
    <xf numFmtId="0" fontId="14" fillId="0" borderId="0"/>
    <xf numFmtId="0" fontId="31" fillId="12" borderId="26" applyNumberFormat="0" applyAlignment="0" applyProtection="0"/>
    <xf numFmtId="0" fontId="32" fillId="0" borderId="27" applyNumberFormat="0" applyFill="0" applyAlignment="0" applyProtection="0"/>
    <xf numFmtId="164" fontId="11" fillId="0" borderId="0" applyFont="0" applyFill="0" applyBorder="0" applyAlignment="0" applyProtection="0"/>
    <xf numFmtId="4" fontId="33" fillId="0" borderId="0"/>
    <xf numFmtId="166" fontId="13" fillId="0" borderId="0"/>
    <xf numFmtId="164" fontId="7" fillId="0" borderId="0" applyFont="0" applyFill="0" applyBorder="0" applyAlignment="0" applyProtection="0"/>
    <xf numFmtId="167" fontId="34" fillId="0" borderId="0"/>
    <xf numFmtId="0" fontId="16" fillId="0" borderId="0"/>
    <xf numFmtId="0" fontId="35" fillId="0" borderId="0"/>
    <xf numFmtId="167" fontId="34" fillId="0" borderId="0"/>
    <xf numFmtId="9" fontId="7" fillId="0" borderId="0" applyFont="0" applyFill="0" applyBorder="0" applyAlignment="0" applyProtection="0"/>
    <xf numFmtId="168" fontId="14" fillId="0" borderId="0" applyFill="0" applyBorder="0" applyAlignment="0" applyProtection="0"/>
    <xf numFmtId="166" fontId="36" fillId="0" borderId="0"/>
    <xf numFmtId="166" fontId="13" fillId="0" borderId="0"/>
    <xf numFmtId="0" fontId="33" fillId="0" borderId="0"/>
    <xf numFmtId="0" fontId="7" fillId="0" borderId="0"/>
    <xf numFmtId="164" fontId="7" fillId="0" borderId="0" applyFont="0" applyFill="0" applyBorder="0" applyAlignment="0" applyProtection="0"/>
    <xf numFmtId="166" fontId="13" fillId="0" borderId="0"/>
    <xf numFmtId="0" fontId="6" fillId="0" borderId="0"/>
    <xf numFmtId="0" fontId="11" fillId="0" borderId="0"/>
    <xf numFmtId="164" fontId="7" fillId="0" borderId="0" applyFont="0" applyFill="0" applyBorder="0" applyAlignment="0" applyProtection="0"/>
    <xf numFmtId="44" fontId="15" fillId="0" borderId="0" applyFont="0" applyFill="0" applyBorder="0" applyAlignment="0" applyProtection="0"/>
    <xf numFmtId="0" fontId="7" fillId="0" borderId="0"/>
    <xf numFmtId="0" fontId="7" fillId="0" borderId="0"/>
    <xf numFmtId="166" fontId="13" fillId="0" borderId="0"/>
    <xf numFmtId="0" fontId="7" fillId="0" borderId="0"/>
    <xf numFmtId="166" fontId="13" fillId="0" borderId="0"/>
    <xf numFmtId="166" fontId="13" fillId="0" borderId="0"/>
    <xf numFmtId="166" fontId="36" fillId="0" borderId="0"/>
    <xf numFmtId="0" fontId="33" fillId="0" borderId="0"/>
    <xf numFmtId="0" fontId="15" fillId="0" borderId="0"/>
    <xf numFmtId="0" fontId="7" fillId="0" borderId="0"/>
    <xf numFmtId="0" fontId="7" fillId="0" borderId="0"/>
    <xf numFmtId="0" fontId="7" fillId="0" borderId="0"/>
    <xf numFmtId="0" fontId="7" fillId="0" borderId="0"/>
    <xf numFmtId="167" fontId="3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5" fillId="0" borderId="0" applyFont="0" applyFill="0" applyBorder="0" applyAlignment="0" applyProtection="0"/>
    <xf numFmtId="9" fontId="7" fillId="0" borderId="0" applyFont="0" applyFill="0" applyBorder="0" applyAlignment="0" applyProtection="0"/>
    <xf numFmtId="0" fontId="8" fillId="30" borderId="31" applyNumberFormat="0" applyFont="0" applyAlignment="0" applyProtection="0"/>
    <xf numFmtId="164" fontId="7" fillId="0" borderId="0" applyFont="0" applyFill="0" applyBorder="0" applyAlignment="0" applyProtection="0"/>
    <xf numFmtId="169" fontId="7" fillId="0" borderId="0" applyFont="0" applyFill="0" applyBorder="0" applyAlignment="0" applyProtection="0"/>
    <xf numFmtId="164"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7" fillId="0" borderId="0"/>
    <xf numFmtId="0" fontId="5" fillId="0" borderId="0"/>
    <xf numFmtId="164" fontId="7" fillId="0" borderId="0" applyFont="0" applyFill="0" applyBorder="0" applyAlignment="0" applyProtection="0"/>
    <xf numFmtId="0" fontId="5" fillId="0" borderId="0"/>
    <xf numFmtId="0" fontId="5" fillId="0" borderId="0"/>
    <xf numFmtId="0" fontId="15" fillId="0" borderId="0"/>
    <xf numFmtId="0" fontId="15" fillId="0" borderId="0"/>
    <xf numFmtId="0" fontId="15" fillId="0" borderId="0"/>
    <xf numFmtId="0" fontId="15" fillId="0" borderId="0"/>
    <xf numFmtId="0" fontId="15" fillId="0" borderId="0"/>
    <xf numFmtId="0" fontId="7" fillId="0" borderId="0"/>
    <xf numFmtId="0" fontId="5" fillId="0" borderId="0"/>
    <xf numFmtId="0" fontId="37" fillId="0" borderId="0"/>
    <xf numFmtId="44" fontId="15" fillId="0" borderId="0" applyFont="0" applyFill="0" applyBorder="0" applyAlignment="0" applyProtection="0"/>
    <xf numFmtId="164" fontId="38" fillId="0" borderId="0" applyFont="0" applyFill="0" applyBorder="0" applyAlignment="0" applyProtection="0"/>
    <xf numFmtId="0" fontId="4" fillId="0" borderId="0"/>
    <xf numFmtId="0" fontId="4" fillId="0" borderId="0"/>
    <xf numFmtId="0" fontId="38" fillId="0" borderId="0"/>
    <xf numFmtId="44" fontId="15"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3" fillId="0" borderId="0"/>
    <xf numFmtId="166" fontId="52" fillId="0" borderId="0"/>
    <xf numFmtId="0" fontId="2" fillId="0" borderId="0"/>
    <xf numFmtId="44" fontId="15" fillId="0" borderId="0" applyFont="0" applyFill="0" applyBorder="0" applyAlignment="0" applyProtection="0"/>
    <xf numFmtId="166"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15" fillId="0" borderId="0" applyFont="0" applyFill="0" applyBorder="0" applyAlignment="0" applyProtection="0"/>
    <xf numFmtId="164" fontId="8" fillId="0" borderId="0" applyFont="0" applyFill="0" applyBorder="0" applyAlignment="0" applyProtection="0"/>
    <xf numFmtId="0" fontId="2" fillId="0" borderId="0"/>
    <xf numFmtId="0" fontId="2" fillId="0" borderId="0"/>
    <xf numFmtId="0" fontId="8" fillId="0" borderId="0"/>
    <xf numFmtId="44" fontId="15"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5" fillId="0" borderId="0" applyFont="0" applyFill="0" applyBorder="0" applyAlignment="0" applyProtection="0"/>
    <xf numFmtId="166"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7" fillId="0" borderId="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166"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7" fillId="0" borderId="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0" fontId="1" fillId="0" borderId="0"/>
    <xf numFmtId="0" fontId="1" fillId="0" borderId="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166"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7" fillId="0" borderId="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5" fillId="0" borderId="0" applyFont="0" applyFill="0" applyBorder="0" applyAlignment="0" applyProtection="0"/>
    <xf numFmtId="0" fontId="1" fillId="0" borderId="0"/>
    <xf numFmtId="0" fontId="1" fillId="0" borderId="0"/>
    <xf numFmtId="44" fontId="15"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4" fillId="0" borderId="0"/>
    <xf numFmtId="0" fontId="42" fillId="0" borderId="0" applyNumberFormat="0" applyFill="0" applyBorder="0" applyAlignment="0" applyProtection="0"/>
  </cellStyleXfs>
  <cellXfs count="797">
    <xf numFmtId="0" fontId="0" fillId="0" borderId="0" xfId="0"/>
    <xf numFmtId="0" fontId="0" fillId="0" borderId="0" xfId="0" applyAlignment="1">
      <alignment horizontal="center" vertical="top"/>
    </xf>
    <xf numFmtId="2" fontId="0" fillId="0" borderId="0" xfId="0" applyNumberFormat="1" applyAlignment="1">
      <alignment horizontal="center"/>
    </xf>
    <xf numFmtId="0" fontId="9" fillId="0" borderId="2" xfId="0" applyFont="1" applyBorder="1"/>
    <xf numFmtId="0" fontId="9" fillId="0" borderId="1" xfId="0" applyFont="1" applyBorder="1" applyAlignment="1">
      <alignment horizontal="center" vertical="top"/>
    </xf>
    <xf numFmtId="0" fontId="9" fillId="0" borderId="9" xfId="0" applyFont="1" applyBorder="1" applyAlignment="1">
      <alignment horizontal="center" vertical="top"/>
    </xf>
    <xf numFmtId="0" fontId="9" fillId="0" borderId="2" xfId="0" applyFont="1" applyBorder="1" applyAlignment="1">
      <alignment horizontal="center"/>
    </xf>
    <xf numFmtId="2" fontId="9" fillId="0" borderId="2" xfId="0" applyNumberFormat="1" applyFont="1" applyBorder="1" applyAlignment="1">
      <alignment horizontal="center"/>
    </xf>
    <xf numFmtId="0" fontId="9" fillId="0" borderId="15" xfId="0" applyFont="1" applyBorder="1" applyAlignment="1">
      <alignment horizontal="center" vertical="top"/>
    </xf>
    <xf numFmtId="0" fontId="9" fillId="0" borderId="16" xfId="0" applyFont="1" applyBorder="1" applyAlignment="1">
      <alignment horizontal="center"/>
    </xf>
    <xf numFmtId="2" fontId="9" fillId="0" borderId="16" xfId="0" applyNumberFormat="1" applyFont="1" applyBorder="1" applyAlignment="1">
      <alignment horizontal="center"/>
    </xf>
    <xf numFmtId="0" fontId="9" fillId="0" borderId="16" xfId="0" applyFont="1" applyBorder="1"/>
    <xf numFmtId="0" fontId="9" fillId="0" borderId="10" xfId="0" applyFont="1" applyBorder="1" applyAlignment="1">
      <alignment horizontal="center"/>
    </xf>
    <xf numFmtId="2" fontId="9" fillId="0" borderId="10" xfId="0" applyNumberFormat="1" applyFont="1" applyBorder="1" applyAlignment="1">
      <alignment horizontal="center"/>
    </xf>
    <xf numFmtId="0" fontId="9" fillId="0" borderId="10" xfId="0" applyFont="1" applyBorder="1"/>
    <xf numFmtId="44" fontId="9" fillId="0" borderId="7" xfId="0" applyNumberFormat="1" applyFont="1" applyBorder="1"/>
    <xf numFmtId="44" fontId="9" fillId="0" borderId="17" xfId="0" applyNumberFormat="1" applyFont="1" applyBorder="1"/>
    <xf numFmtId="44" fontId="9" fillId="0" borderId="11" xfId="0" applyNumberFormat="1" applyFont="1" applyBorder="1"/>
    <xf numFmtId="44" fontId="10" fillId="0" borderId="6" xfId="0" applyNumberFormat="1" applyFont="1" applyBorder="1"/>
    <xf numFmtId="0" fontId="0" fillId="0" borderId="0" xfId="0"/>
    <xf numFmtId="44" fontId="9" fillId="29" borderId="7" xfId="0" applyNumberFormat="1" applyFont="1" applyFill="1" applyBorder="1"/>
    <xf numFmtId="0" fontId="10" fillId="0" borderId="5" xfId="0" applyFont="1" applyBorder="1"/>
    <xf numFmtId="0" fontId="39" fillId="0" borderId="5" xfId="0" applyFont="1" applyBorder="1" applyAlignment="1">
      <alignment horizontal="center"/>
    </xf>
    <xf numFmtId="2" fontId="39" fillId="0" borderId="5" xfId="0" applyNumberFormat="1" applyFont="1" applyBorder="1" applyAlignment="1">
      <alignment horizontal="center"/>
    </xf>
    <xf numFmtId="0" fontId="39" fillId="0" borderId="5" xfId="0" applyFont="1" applyBorder="1"/>
    <xf numFmtId="0" fontId="42" fillId="0" borderId="0" xfId="0" applyFont="1" applyAlignment="1">
      <alignment horizontal="center" vertical="top"/>
    </xf>
    <xf numFmtId="0" fontId="42" fillId="0" borderId="0" xfId="0" applyFont="1"/>
    <xf numFmtId="0" fontId="42" fillId="0" borderId="0" xfId="0" applyFont="1" applyAlignment="1">
      <alignment horizontal="center"/>
    </xf>
    <xf numFmtId="2" fontId="42" fillId="0" borderId="0" xfId="0" applyNumberFormat="1" applyFont="1" applyAlignment="1">
      <alignment horizontal="center"/>
    </xf>
    <xf numFmtId="0" fontId="42" fillId="0" borderId="3" xfId="0" applyFont="1" applyBorder="1" applyAlignment="1">
      <alignment horizontal="center" vertical="top"/>
    </xf>
    <xf numFmtId="0" fontId="9" fillId="0" borderId="3" xfId="0" applyFont="1" applyBorder="1"/>
    <xf numFmtId="0" fontId="42" fillId="0" borderId="3" xfId="0" applyFont="1" applyBorder="1" applyAlignment="1">
      <alignment horizontal="center"/>
    </xf>
    <xf numFmtId="2" fontId="42" fillId="0" borderId="3" xfId="0" applyNumberFormat="1" applyFont="1" applyBorder="1" applyAlignment="1">
      <alignment horizontal="center"/>
    </xf>
    <xf numFmtId="0" fontId="42" fillId="0" borderId="3" xfId="0" applyFont="1" applyBorder="1"/>
    <xf numFmtId="0" fontId="9" fillId="29" borderId="1" xfId="0" applyFont="1" applyFill="1" applyBorder="1" applyAlignment="1">
      <alignment horizontal="center"/>
    </xf>
    <xf numFmtId="0" fontId="9" fillId="29" borderId="2" xfId="0" applyFont="1" applyFill="1" applyBorder="1"/>
    <xf numFmtId="0" fontId="42" fillId="29" borderId="2" xfId="0" applyFont="1" applyFill="1" applyBorder="1" applyAlignment="1">
      <alignment horizontal="center"/>
    </xf>
    <xf numFmtId="2" fontId="42" fillId="29" borderId="2" xfId="0" applyNumberFormat="1" applyFont="1" applyFill="1" applyBorder="1" applyAlignment="1">
      <alignment horizontal="center"/>
    </xf>
    <xf numFmtId="0" fontId="42" fillId="29" borderId="2" xfId="0" applyFont="1" applyFill="1" applyBorder="1"/>
    <xf numFmtId="44" fontId="42" fillId="0" borderId="0" xfId="0" applyNumberFormat="1" applyFont="1"/>
    <xf numFmtId="0" fontId="0" fillId="0" borderId="0" xfId="0" applyAlignment="1">
      <alignment horizontal="center"/>
    </xf>
    <xf numFmtId="0" fontId="9" fillId="0" borderId="0" xfId="0" applyFont="1" applyAlignment="1">
      <alignment horizontal="center"/>
    </xf>
    <xf numFmtId="0" fontId="9" fillId="0" borderId="0" xfId="0" applyFont="1"/>
    <xf numFmtId="44" fontId="9" fillId="0" borderId="0" xfId="0" applyNumberFormat="1" applyFont="1"/>
    <xf numFmtId="0" fontId="39" fillId="0" borderId="52" xfId="0" applyFont="1" applyBorder="1" applyAlignment="1">
      <alignment horizontal="center" vertical="top"/>
    </xf>
    <xf numFmtId="0" fontId="44" fillId="0" borderId="53" xfId="0" applyFont="1" applyBorder="1"/>
    <xf numFmtId="0" fontId="9" fillId="0" borderId="53" xfId="0" applyFont="1" applyBorder="1" applyAlignment="1">
      <alignment horizontal="center"/>
    </xf>
    <xf numFmtId="2" fontId="9" fillId="0" borderId="53" xfId="0" applyNumberFormat="1" applyFont="1" applyBorder="1" applyAlignment="1">
      <alignment horizontal="center"/>
    </xf>
    <xf numFmtId="0" fontId="9" fillId="0" borderId="53" xfId="0" applyFont="1" applyBorder="1"/>
    <xf numFmtId="44" fontId="9" fillId="0" borderId="54" xfId="0" applyNumberFormat="1" applyFont="1" applyBorder="1"/>
    <xf numFmtId="0" fontId="39" fillId="0" borderId="55" xfId="0" applyFont="1" applyBorder="1" applyAlignment="1">
      <alignment horizontal="center" vertical="top"/>
    </xf>
    <xf numFmtId="0" fontId="44" fillId="0" borderId="5" xfId="0" applyFont="1" applyBorder="1"/>
    <xf numFmtId="0" fontId="9" fillId="0" borderId="5" xfId="0" applyFont="1" applyBorder="1" applyAlignment="1">
      <alignment horizontal="center"/>
    </xf>
    <xf numFmtId="2" fontId="9" fillId="0" borderId="5" xfId="0" applyNumberFormat="1" applyFont="1" applyBorder="1" applyAlignment="1">
      <alignment horizontal="center"/>
    </xf>
    <xf numFmtId="0" fontId="9" fillId="0" borderId="5" xfId="0" applyFont="1" applyBorder="1"/>
    <xf numFmtId="44" fontId="9" fillId="0" borderId="56" xfId="0" applyNumberFormat="1" applyFont="1" applyBorder="1"/>
    <xf numFmtId="0" fontId="39" fillId="0" borderId="57" xfId="0" applyFont="1" applyBorder="1" applyAlignment="1">
      <alignment horizontal="center" vertical="top"/>
    </xf>
    <xf numFmtId="0" fontId="44" fillId="0" borderId="58" xfId="0" applyFont="1" applyBorder="1"/>
    <xf numFmtId="0" fontId="9" fillId="0" borderId="58" xfId="0" applyFont="1" applyBorder="1" applyAlignment="1">
      <alignment horizontal="center"/>
    </xf>
    <xf numFmtId="2" fontId="9" fillId="0" borderId="58" xfId="0" applyNumberFormat="1" applyFont="1" applyBorder="1" applyAlignment="1">
      <alignment horizontal="center"/>
    </xf>
    <xf numFmtId="0" fontId="9" fillId="0" borderId="58" xfId="0" applyFont="1" applyBorder="1"/>
    <xf numFmtId="44" fontId="9" fillId="0" borderId="59" xfId="0" applyNumberFormat="1" applyFont="1" applyBorder="1"/>
    <xf numFmtId="0" fontId="39" fillId="29" borderId="1" xfId="0" applyFont="1" applyFill="1" applyBorder="1" applyAlignment="1">
      <alignment horizontal="center" vertical="top"/>
    </xf>
    <xf numFmtId="0" fontId="9" fillId="29" borderId="2" xfId="0" applyFont="1" applyFill="1" applyBorder="1" applyAlignment="1">
      <alignment horizontal="center"/>
    </xf>
    <xf numFmtId="2" fontId="9" fillId="29" borderId="2" xfId="0" applyNumberFormat="1" applyFont="1" applyFill="1" applyBorder="1" applyAlignment="1">
      <alignment horizontal="center"/>
    </xf>
    <xf numFmtId="0" fontId="39" fillId="0" borderId="0" xfId="0" applyFont="1" applyAlignment="1">
      <alignment horizontal="center" vertical="top"/>
    </xf>
    <xf numFmtId="0" fontId="10" fillId="0" borderId="0" xfId="0" applyFont="1"/>
    <xf numFmtId="0" fontId="9" fillId="0" borderId="55" xfId="0" applyFont="1" applyBorder="1" applyAlignment="1">
      <alignment horizontal="center" vertical="top"/>
    </xf>
    <xf numFmtId="0" fontId="9" fillId="0" borderId="4" xfId="0" applyFont="1" applyBorder="1" applyAlignment="1">
      <alignment horizontal="center" vertical="top"/>
    </xf>
    <xf numFmtId="44" fontId="9" fillId="0" borderId="6" xfId="0" applyNumberFormat="1" applyFont="1" applyBorder="1"/>
    <xf numFmtId="0" fontId="9" fillId="0" borderId="60" xfId="0" applyFont="1" applyBorder="1" applyAlignment="1">
      <alignment horizontal="center"/>
    </xf>
    <xf numFmtId="44" fontId="44" fillId="0" borderId="53" xfId="237" applyNumberFormat="1" applyFont="1" applyBorder="1" applyAlignment="1">
      <alignment horizontal="left" indent="3"/>
    </xf>
    <xf numFmtId="44" fontId="44" fillId="0" borderId="53" xfId="237" applyNumberFormat="1" applyFont="1" applyBorder="1"/>
    <xf numFmtId="44" fontId="9" fillId="0" borderId="53" xfId="0" applyNumberFormat="1" applyFont="1" applyBorder="1"/>
    <xf numFmtId="0" fontId="9" fillId="0" borderId="55" xfId="0" applyFont="1" applyBorder="1" applyAlignment="1">
      <alignment horizontal="center"/>
    </xf>
    <xf numFmtId="44" fontId="44" fillId="0" borderId="5" xfId="237" applyNumberFormat="1" applyFont="1" applyBorder="1" applyAlignment="1">
      <alignment horizontal="left" indent="3"/>
    </xf>
    <xf numFmtId="44" fontId="44" fillId="0" borderId="5" xfId="237" applyNumberFormat="1" applyFont="1" applyBorder="1"/>
    <xf numFmtId="44" fontId="9" fillId="0" borderId="5" xfId="0" applyNumberFormat="1" applyFont="1" applyBorder="1"/>
    <xf numFmtId="0" fontId="9" fillId="0" borderId="61" xfId="0" applyFont="1" applyBorder="1" applyAlignment="1">
      <alignment horizontal="center"/>
    </xf>
    <xf numFmtId="44" fontId="44" fillId="0" borderId="32" xfId="237" applyNumberFormat="1" applyFont="1" applyBorder="1" applyAlignment="1">
      <alignment horizontal="left" indent="3"/>
    </xf>
    <xf numFmtId="44" fontId="44" fillId="0" borderId="32" xfId="237" applyNumberFormat="1" applyFont="1" applyBorder="1"/>
    <xf numFmtId="44" fontId="9" fillId="0" borderId="32" xfId="0" applyNumberFormat="1" applyFont="1" applyBorder="1"/>
    <xf numFmtId="44" fontId="9" fillId="0" borderId="62" xfId="0" applyNumberFormat="1" applyFont="1" applyBorder="1"/>
    <xf numFmtId="44" fontId="0" fillId="0" borderId="0" xfId="0" applyNumberFormat="1"/>
    <xf numFmtId="0" fontId="9" fillId="0" borderId="12" xfId="0" applyFont="1" applyBorder="1" applyAlignment="1">
      <alignment horizontal="center"/>
    </xf>
    <xf numFmtId="0" fontId="9" fillId="0" borderId="13" xfId="0" applyFont="1" applyBorder="1"/>
    <xf numFmtId="0" fontId="42" fillId="0" borderId="13" xfId="0" applyFont="1" applyBorder="1" applyAlignment="1">
      <alignment horizontal="center"/>
    </xf>
    <xf numFmtId="2" fontId="42" fillId="0" borderId="13" xfId="0" applyNumberFormat="1" applyFont="1" applyBorder="1" applyAlignment="1">
      <alignment horizontal="center"/>
    </xf>
    <xf numFmtId="0" fontId="42" fillId="0" borderId="13" xfId="0" applyFont="1" applyBorder="1"/>
    <xf numFmtId="44" fontId="9" fillId="0" borderId="14" xfId="0" applyNumberFormat="1" applyFont="1" applyBorder="1"/>
    <xf numFmtId="0" fontId="7" fillId="0" borderId="0" xfId="0" applyFont="1"/>
    <xf numFmtId="49" fontId="43" fillId="0" borderId="0" xfId="0" applyNumberFormat="1" applyFont="1" applyAlignment="1">
      <alignment horizontal="center" vertical="center"/>
    </xf>
    <xf numFmtId="0" fontId="7" fillId="0" borderId="0" xfId="0" applyFont="1" applyAlignment="1">
      <alignment horizontal="center" vertical="center"/>
    </xf>
    <xf numFmtId="2" fontId="7" fillId="0" borderId="0" xfId="0" applyNumberFormat="1" applyFont="1" applyAlignment="1">
      <alignment horizontal="center" vertical="center"/>
    </xf>
    <xf numFmtId="49" fontId="43" fillId="2" borderId="28" xfId="0" applyNumberFormat="1" applyFont="1" applyFill="1" applyBorder="1" applyAlignment="1">
      <alignment horizontal="center" vertical="center" wrapText="1"/>
    </xf>
    <xf numFmtId="0" fontId="43" fillId="2" borderId="29" xfId="0" applyFont="1" applyFill="1" applyBorder="1" applyAlignment="1">
      <alignment horizontal="center" vertical="center"/>
    </xf>
    <xf numFmtId="2" fontId="43" fillId="2" borderId="29" xfId="0" applyNumberFormat="1" applyFont="1" applyFill="1" applyBorder="1" applyAlignment="1">
      <alignment horizontal="center" vertical="center"/>
    </xf>
    <xf numFmtId="49" fontId="43" fillId="0" borderId="2" xfId="0" applyNumberFormat="1" applyFont="1" applyFill="1" applyBorder="1" applyAlignment="1">
      <alignment horizontal="center" vertical="center" wrapText="1"/>
    </xf>
    <xf numFmtId="0" fontId="43" fillId="0" borderId="2" xfId="0" applyFont="1" applyFill="1" applyBorder="1" applyAlignment="1">
      <alignment horizontal="center" vertical="center"/>
    </xf>
    <xf numFmtId="2" fontId="43" fillId="0" borderId="2" xfId="0" applyNumberFormat="1" applyFont="1" applyFill="1" applyBorder="1" applyAlignment="1">
      <alignment horizontal="center"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0" fontId="7" fillId="0" borderId="8" xfId="0" applyFont="1" applyBorder="1" applyAlignment="1">
      <alignment horizontal="center" vertical="center"/>
    </xf>
    <xf numFmtId="2" fontId="7" fillId="0" borderId="8" xfId="0" applyNumberFormat="1" applyFont="1" applyBorder="1" applyAlignment="1">
      <alignment horizontal="center" vertical="center"/>
    </xf>
    <xf numFmtId="49" fontId="7" fillId="0" borderId="33" xfId="0" applyNumberFormat="1" applyFont="1" applyBorder="1" applyAlignment="1">
      <alignment horizontal="center" vertical="center"/>
    </xf>
    <xf numFmtId="2" fontId="7" fillId="0" borderId="18" xfId="0" applyNumberFormat="1" applyFont="1" applyBorder="1" applyAlignment="1">
      <alignment horizontal="center" vertical="center"/>
    </xf>
    <xf numFmtId="49" fontId="43" fillId="3" borderId="36" xfId="0" applyNumberFormat="1" applyFont="1" applyFill="1" applyBorder="1" applyAlignment="1">
      <alignment horizontal="center" vertical="center"/>
    </xf>
    <xf numFmtId="0" fontId="43" fillId="3" borderId="36" xfId="0" applyFont="1" applyFill="1" applyBorder="1" applyAlignment="1">
      <alignment horizontal="left" vertical="center"/>
    </xf>
    <xf numFmtId="0" fontId="43" fillId="3" borderId="36" xfId="0" applyFont="1" applyFill="1" applyBorder="1" applyAlignment="1">
      <alignment horizontal="center" vertical="center"/>
    </xf>
    <xf numFmtId="2" fontId="46" fillId="3" borderId="36" xfId="0" applyNumberFormat="1" applyFont="1" applyFill="1" applyBorder="1" applyAlignment="1">
      <alignment horizontal="center" vertical="center"/>
    </xf>
    <xf numFmtId="49" fontId="7" fillId="0" borderId="40" xfId="0" applyNumberFormat="1" applyFont="1" applyBorder="1" applyAlignment="1">
      <alignment horizontal="center" vertical="center"/>
    </xf>
    <xf numFmtId="0" fontId="43" fillId="5" borderId="1" xfId="0" applyFont="1" applyFill="1" applyBorder="1" applyAlignment="1">
      <alignment horizontal="left" vertical="center"/>
    </xf>
    <xf numFmtId="0" fontId="7" fillId="5" borderId="2" xfId="0" applyFont="1" applyFill="1" applyBorder="1" applyAlignment="1">
      <alignment horizontal="center" vertical="center"/>
    </xf>
    <xf numFmtId="2" fontId="47" fillId="5" borderId="2" xfId="0" applyNumberFormat="1" applyFont="1" applyFill="1" applyBorder="1" applyAlignment="1">
      <alignment horizontal="center" vertical="center"/>
    </xf>
    <xf numFmtId="49" fontId="7" fillId="0" borderId="41" xfId="0" applyNumberFormat="1" applyFont="1" applyBorder="1" applyAlignment="1">
      <alignment horizontal="center" vertical="center"/>
    </xf>
    <xf numFmtId="0" fontId="41" fillId="0" borderId="18" xfId="0" applyFont="1" applyBorder="1" applyAlignment="1">
      <alignment horizontal="left" vertical="center" wrapText="1"/>
    </xf>
    <xf numFmtId="0" fontId="7" fillId="0" borderId="18" xfId="0" applyFont="1" applyBorder="1" applyAlignment="1">
      <alignment horizontal="center" vertical="center"/>
    </xf>
    <xf numFmtId="2" fontId="47" fillId="0" borderId="18" xfId="0" applyNumberFormat="1" applyFont="1" applyBorder="1" applyAlignment="1">
      <alignment horizontal="center" vertical="center"/>
    </xf>
    <xf numFmtId="0" fontId="41" fillId="0" borderId="8" xfId="0" applyFont="1" applyBorder="1" applyAlignment="1">
      <alignment horizontal="left" vertical="center" wrapText="1"/>
    </xf>
    <xf numFmtId="2" fontId="47" fillId="0" borderId="8" xfId="0" applyNumberFormat="1" applyFont="1" applyBorder="1" applyAlignment="1">
      <alignment horizontal="center" vertical="center"/>
    </xf>
    <xf numFmtId="0" fontId="7" fillId="0" borderId="8" xfId="0" applyFont="1" applyFill="1" applyBorder="1" applyAlignment="1">
      <alignment horizontal="center" vertical="center"/>
    </xf>
    <xf numFmtId="0" fontId="7" fillId="0" borderId="18" xfId="0" applyFont="1" applyFill="1" applyBorder="1" applyAlignment="1">
      <alignment horizontal="center" vertical="center"/>
    </xf>
    <xf numFmtId="2" fontId="7" fillId="0" borderId="18" xfId="0" applyNumberFormat="1" applyFont="1" applyFill="1" applyBorder="1" applyAlignment="1">
      <alignment horizontal="center" vertical="center"/>
    </xf>
    <xf numFmtId="49" fontId="43" fillId="5" borderId="1" xfId="0" applyNumberFormat="1" applyFont="1" applyFill="1" applyBorder="1" applyAlignment="1">
      <alignment horizontal="center" vertical="center"/>
    </xf>
    <xf numFmtId="0" fontId="43" fillId="5" borderId="44" xfId="0" applyFont="1" applyFill="1" applyBorder="1" applyAlignment="1">
      <alignment horizontal="left" vertical="center"/>
    </xf>
    <xf numFmtId="0" fontId="43" fillId="5" borderId="2" xfId="0" applyFont="1" applyFill="1" applyBorder="1" applyAlignment="1">
      <alignment horizontal="center" vertical="center"/>
    </xf>
    <xf numFmtId="2" fontId="46" fillId="5" borderId="2" xfId="0" applyNumberFormat="1" applyFont="1" applyFill="1" applyBorder="1" applyAlignment="1">
      <alignment horizontal="center" vertical="center"/>
    </xf>
    <xf numFmtId="0" fontId="43" fillId="3" borderId="0" xfId="0" applyFont="1" applyFill="1" applyBorder="1" applyAlignment="1">
      <alignment horizontal="left" vertical="center"/>
    </xf>
    <xf numFmtId="0" fontId="43" fillId="3" borderId="0" xfId="0" applyFont="1" applyFill="1" applyBorder="1" applyAlignment="1">
      <alignment horizontal="center" vertical="center"/>
    </xf>
    <xf numFmtId="2" fontId="46" fillId="3" borderId="0" xfId="0" applyNumberFormat="1" applyFont="1" applyFill="1" applyBorder="1" applyAlignment="1">
      <alignment horizontal="center" vertical="center"/>
    </xf>
    <xf numFmtId="49" fontId="7" fillId="0" borderId="43" xfId="0" applyNumberFormat="1" applyFont="1" applyBorder="1" applyAlignment="1">
      <alignment horizontal="center" vertical="center"/>
    </xf>
    <xf numFmtId="0" fontId="43" fillId="4" borderId="1" xfId="0" applyFont="1" applyFill="1" applyBorder="1" applyAlignment="1">
      <alignment horizontal="left" vertical="center" wrapText="1"/>
    </xf>
    <xf numFmtId="0" fontId="7" fillId="4" borderId="2" xfId="0" applyFont="1" applyFill="1" applyBorder="1" applyAlignment="1">
      <alignment horizontal="center" vertical="center"/>
    </xf>
    <xf numFmtId="2" fontId="47" fillId="4" borderId="2" xfId="0" applyNumberFormat="1" applyFont="1" applyFill="1" applyBorder="1" applyAlignment="1">
      <alignment horizontal="center" vertical="center"/>
    </xf>
    <xf numFmtId="0" fontId="41" fillId="0" borderId="35" xfId="0" applyFont="1" applyBorder="1" applyAlignment="1">
      <alignment horizontal="left" vertical="center" wrapText="1"/>
    </xf>
    <xf numFmtId="0" fontId="7" fillId="0" borderId="35" xfId="0" applyFont="1" applyBorder="1" applyAlignment="1">
      <alignment horizontal="center" vertical="center"/>
    </xf>
    <xf numFmtId="2" fontId="47" fillId="0" borderId="35" xfId="0" applyNumberFormat="1" applyFont="1" applyBorder="1" applyAlignment="1">
      <alignment horizontal="center" vertical="center"/>
    </xf>
    <xf numFmtId="0" fontId="7" fillId="0" borderId="8" xfId="0" applyFont="1" applyBorder="1" applyAlignment="1" applyProtection="1">
      <alignment horizontal="center" vertical="center"/>
    </xf>
    <xf numFmtId="2" fontId="7" fillId="0" borderId="8" xfId="0" applyNumberFormat="1" applyFont="1" applyBorder="1" applyAlignment="1" applyProtection="1">
      <alignment horizontal="center" vertical="center"/>
    </xf>
    <xf numFmtId="2" fontId="7" fillId="0" borderId="6" xfId="0" applyNumberFormat="1" applyFont="1" applyBorder="1" applyAlignment="1">
      <alignment horizontal="center" vertical="center"/>
    </xf>
    <xf numFmtId="49" fontId="43" fillId="4" borderId="1" xfId="0" applyNumberFormat="1" applyFont="1" applyFill="1" applyBorder="1" applyAlignment="1">
      <alignment horizontal="center" vertical="center"/>
    </xf>
    <xf numFmtId="0" fontId="43" fillId="4" borderId="44" xfId="0" applyFont="1" applyFill="1" applyBorder="1" applyAlignment="1">
      <alignment horizontal="left" vertical="center"/>
    </xf>
    <xf numFmtId="0" fontId="43" fillId="4" borderId="2" xfId="0" applyFont="1" applyFill="1" applyBorder="1" applyAlignment="1">
      <alignment horizontal="center" vertical="center"/>
    </xf>
    <xf numFmtId="2" fontId="46" fillId="4" borderId="2" xfId="0" applyNumberFormat="1" applyFont="1" applyFill="1" applyBorder="1" applyAlignment="1">
      <alignment horizontal="center" vertical="center"/>
    </xf>
    <xf numFmtId="0" fontId="43" fillId="6" borderId="1" xfId="0" applyFont="1" applyFill="1" applyBorder="1" applyAlignment="1">
      <alignment horizontal="left" vertical="center"/>
    </xf>
    <xf numFmtId="0" fontId="7" fillId="6" borderId="2" xfId="0" applyFont="1" applyFill="1" applyBorder="1" applyAlignment="1">
      <alignment horizontal="center" vertical="center"/>
    </xf>
    <xf numFmtId="2" fontId="47" fillId="6" borderId="2" xfId="0" applyNumberFormat="1" applyFont="1" applyFill="1" applyBorder="1" applyAlignment="1">
      <alignment horizontal="center" vertical="center"/>
    </xf>
    <xf numFmtId="49" fontId="7" fillId="0" borderId="45" xfId="0" applyNumberFormat="1" applyFont="1" applyBorder="1" applyAlignment="1">
      <alignment horizontal="center" vertical="center"/>
    </xf>
    <xf numFmtId="0" fontId="7" fillId="0" borderId="46" xfId="26" applyFont="1" applyBorder="1" applyAlignment="1">
      <alignment horizontal="center" vertical="center"/>
    </xf>
    <xf numFmtId="49" fontId="43" fillId="6" borderId="1" xfId="0" applyNumberFormat="1" applyFont="1" applyFill="1" applyBorder="1" applyAlignment="1">
      <alignment horizontal="center" vertical="center"/>
    </xf>
    <xf numFmtId="0" fontId="43" fillId="6" borderId="44" xfId="0" applyFont="1" applyFill="1" applyBorder="1" applyAlignment="1">
      <alignment horizontal="left" vertical="center"/>
    </xf>
    <xf numFmtId="0" fontId="43" fillId="6" borderId="2" xfId="0" applyFont="1" applyFill="1" applyBorder="1" applyAlignment="1">
      <alignment horizontal="center" vertical="center"/>
    </xf>
    <xf numFmtId="2" fontId="46" fillId="6" borderId="2" xfId="0" applyNumberFormat="1" applyFont="1" applyFill="1" applyBorder="1" applyAlignment="1">
      <alignment horizontal="center" vertical="center"/>
    </xf>
    <xf numFmtId="49" fontId="7" fillId="0" borderId="0" xfId="0" applyNumberFormat="1" applyFont="1" applyAlignment="1">
      <alignment horizontal="center" vertical="center"/>
    </xf>
    <xf numFmtId="2" fontId="47" fillId="0" borderId="0" xfId="0" applyNumberFormat="1" applyFont="1" applyAlignment="1">
      <alignment horizontal="center" vertical="center"/>
    </xf>
    <xf numFmtId="2" fontId="7" fillId="0" borderId="8" xfId="0" applyNumberFormat="1" applyFont="1" applyFill="1" applyBorder="1" applyAlignment="1">
      <alignment horizontal="center" vertical="center"/>
    </xf>
    <xf numFmtId="44" fontId="7" fillId="0" borderId="0" xfId="0" applyNumberFormat="1" applyFont="1" applyAlignment="1">
      <alignment horizontal="center" vertical="center"/>
    </xf>
    <xf numFmtId="44" fontId="43" fillId="2" borderId="30" xfId="0" applyNumberFormat="1" applyFont="1" applyFill="1" applyBorder="1" applyAlignment="1">
      <alignment horizontal="center" vertical="center"/>
    </xf>
    <xf numFmtId="44" fontId="43" fillId="0" borderId="2" xfId="1" applyNumberFormat="1" applyFont="1" applyFill="1" applyBorder="1" applyAlignment="1">
      <alignment horizontal="center" vertical="center"/>
    </xf>
    <xf numFmtId="44" fontId="43" fillId="0" borderId="2" xfId="0" applyNumberFormat="1" applyFont="1" applyFill="1" applyBorder="1" applyAlignment="1">
      <alignment horizontal="center" vertical="center"/>
    </xf>
    <xf numFmtId="44" fontId="7" fillId="0" borderId="8" xfId="1" applyNumberFormat="1" applyFont="1" applyBorder="1" applyAlignment="1">
      <alignment horizontal="center" vertical="center"/>
    </xf>
    <xf numFmtId="44" fontId="7" fillId="0" borderId="34" xfId="1" applyNumberFormat="1" applyFont="1" applyBorder="1" applyAlignment="1">
      <alignment horizontal="center" vertical="center"/>
    </xf>
    <xf numFmtId="44" fontId="43" fillId="3" borderId="36" xfId="1" applyNumberFormat="1" applyFont="1" applyFill="1" applyBorder="1" applyAlignment="1">
      <alignment horizontal="center" vertical="center"/>
    </xf>
    <xf numFmtId="44" fontId="43" fillId="3" borderId="36" xfId="0" applyNumberFormat="1" applyFont="1" applyFill="1" applyBorder="1" applyAlignment="1">
      <alignment horizontal="center" vertical="center"/>
    </xf>
    <xf numFmtId="44" fontId="7" fillId="5" borderId="2" xfId="1" applyNumberFormat="1" applyFont="1" applyFill="1" applyBorder="1" applyAlignment="1">
      <alignment horizontal="center" vertical="center"/>
    </xf>
    <xf numFmtId="44" fontId="7" fillId="5" borderId="7" xfId="1" applyNumberFormat="1" applyFont="1" applyFill="1" applyBorder="1" applyAlignment="1">
      <alignment horizontal="center" vertical="center"/>
    </xf>
    <xf numFmtId="44" fontId="7" fillId="0" borderId="18" xfId="1" applyNumberFormat="1" applyFont="1" applyBorder="1" applyAlignment="1">
      <alignment horizontal="center" vertical="center"/>
    </xf>
    <xf numFmtId="44" fontId="7" fillId="0" borderId="42" xfId="1" applyNumberFormat="1" applyFont="1" applyBorder="1" applyAlignment="1">
      <alignment horizontal="center" vertical="center"/>
    </xf>
    <xf numFmtId="44" fontId="7" fillId="0" borderId="47" xfId="17" applyNumberFormat="1" applyFont="1" applyFill="1" applyBorder="1" applyAlignment="1">
      <alignment horizontal="center" vertical="center"/>
    </xf>
    <xf numFmtId="44" fontId="7" fillId="0" borderId="42" xfId="17" applyNumberFormat="1" applyFont="1" applyFill="1" applyBorder="1" applyAlignment="1">
      <alignment horizontal="center" vertical="center"/>
    </xf>
    <xf numFmtId="44" fontId="7" fillId="0" borderId="34" xfId="17" applyNumberFormat="1" applyFont="1" applyFill="1" applyBorder="1" applyAlignment="1">
      <alignment horizontal="center" vertical="center"/>
    </xf>
    <xf numFmtId="44" fontId="43" fillId="5" borderId="2" xfId="1" applyNumberFormat="1" applyFont="1" applyFill="1" applyBorder="1" applyAlignment="1">
      <alignment horizontal="center" vertical="center"/>
    </xf>
    <xf numFmtId="44" fontId="43" fillId="5" borderId="7" xfId="1" applyNumberFormat="1" applyFont="1" applyFill="1" applyBorder="1" applyAlignment="1">
      <alignment horizontal="center" vertical="center"/>
    </xf>
    <xf numFmtId="44" fontId="43" fillId="3" borderId="0" xfId="1" applyNumberFormat="1" applyFont="1" applyFill="1" applyBorder="1" applyAlignment="1">
      <alignment horizontal="center" vertical="center"/>
    </xf>
    <xf numFmtId="44" fontId="7" fillId="4" borderId="2" xfId="0" applyNumberFormat="1" applyFont="1" applyFill="1" applyBorder="1" applyAlignment="1">
      <alignment horizontal="center" vertical="center"/>
    </xf>
    <xf numFmtId="44" fontId="43" fillId="4" borderId="7" xfId="0" applyNumberFormat="1" applyFont="1" applyFill="1" applyBorder="1" applyAlignment="1">
      <alignment horizontal="center" vertical="center"/>
    </xf>
    <xf numFmtId="44" fontId="7" fillId="0" borderId="35" xfId="1" applyNumberFormat="1" applyFont="1" applyBorder="1" applyAlignment="1">
      <alignment horizontal="center" vertical="center"/>
    </xf>
    <xf numFmtId="44" fontId="7" fillId="0" borderId="39" xfId="1" applyNumberFormat="1" applyFont="1" applyBorder="1" applyAlignment="1">
      <alignment horizontal="center" vertical="center"/>
    </xf>
    <xf numFmtId="44" fontId="7" fillId="0" borderId="8" xfId="0" applyNumberFormat="1" applyFont="1" applyBorder="1" applyAlignment="1" applyProtection="1">
      <alignment horizontal="center" vertical="center"/>
    </xf>
    <xf numFmtId="44" fontId="7" fillId="3" borderId="34" xfId="1" applyNumberFormat="1" applyFont="1" applyFill="1" applyBorder="1" applyAlignment="1">
      <alignment horizontal="center" vertical="center"/>
    </xf>
    <xf numFmtId="44" fontId="43" fillId="4" borderId="2" xfId="1" applyNumberFormat="1" applyFont="1" applyFill="1" applyBorder="1" applyAlignment="1">
      <alignment horizontal="center" vertical="center"/>
    </xf>
    <xf numFmtId="44" fontId="43" fillId="4" borderId="7" xfId="1" applyNumberFormat="1" applyFont="1" applyFill="1" applyBorder="1" applyAlignment="1">
      <alignment horizontal="center" vertical="center"/>
    </xf>
    <xf numFmtId="44" fontId="7" fillId="6" borderId="2" xfId="1" applyNumberFormat="1" applyFont="1" applyFill="1" applyBorder="1" applyAlignment="1">
      <alignment horizontal="center" vertical="center"/>
    </xf>
    <xf numFmtId="44" fontId="7" fillId="6" borderId="7" xfId="1" applyNumberFormat="1" applyFont="1" applyFill="1" applyBorder="1" applyAlignment="1">
      <alignment horizontal="center" vertical="center"/>
    </xf>
    <xf numFmtId="44" fontId="7" fillId="0" borderId="47" xfId="1" applyNumberFormat="1" applyFont="1" applyBorder="1" applyAlignment="1">
      <alignment horizontal="center" vertical="center"/>
    </xf>
    <xf numFmtId="44" fontId="43" fillId="6" borderId="2" xfId="1" applyNumberFormat="1" applyFont="1" applyFill="1" applyBorder="1" applyAlignment="1">
      <alignment horizontal="center" vertical="center"/>
    </xf>
    <xf numFmtId="44" fontId="43" fillId="6" borderId="7" xfId="1" applyNumberFormat="1" applyFont="1" applyFill="1" applyBorder="1" applyAlignment="1">
      <alignment horizontal="center" vertical="center"/>
    </xf>
    <xf numFmtId="44" fontId="7" fillId="0" borderId="8" xfId="1" applyNumberFormat="1" applyFont="1" applyFill="1" applyBorder="1" applyAlignment="1">
      <alignment horizontal="center" vertical="center"/>
    </xf>
    <xf numFmtId="44" fontId="7" fillId="3" borderId="42" xfId="1" applyNumberFormat="1" applyFont="1" applyFill="1" applyBorder="1" applyAlignment="1">
      <alignment horizontal="center" vertical="center"/>
    </xf>
    <xf numFmtId="49" fontId="7" fillId="0" borderId="63" xfId="0" applyNumberFormat="1" applyFont="1" applyBorder="1" applyAlignment="1">
      <alignment horizontal="center" vertical="center"/>
    </xf>
    <xf numFmtId="0" fontId="7" fillId="0" borderId="64" xfId="26" applyFont="1" applyBorder="1" applyAlignment="1">
      <alignment horizontal="center" vertical="center"/>
    </xf>
    <xf numFmtId="2" fontId="7" fillId="0" borderId="64" xfId="0" applyNumberFormat="1" applyFont="1" applyBorder="1" applyAlignment="1">
      <alignment horizontal="center" vertical="center"/>
    </xf>
    <xf numFmtId="44" fontId="7" fillId="0" borderId="65" xfId="1" applyNumberFormat="1" applyFont="1" applyBorder="1" applyAlignment="1">
      <alignment horizontal="center" vertical="center"/>
    </xf>
    <xf numFmtId="0" fontId="7" fillId="0" borderId="64" xfId="0" applyFont="1" applyBorder="1" applyAlignment="1">
      <alignment horizontal="center" vertical="center"/>
    </xf>
    <xf numFmtId="0" fontId="7" fillId="0" borderId="51" xfId="0" applyFont="1" applyFill="1" applyBorder="1" applyAlignment="1">
      <alignment horizontal="center" vertical="center"/>
    </xf>
    <xf numFmtId="2" fontId="7" fillId="0" borderId="51" xfId="0" applyNumberFormat="1" applyFont="1" applyFill="1" applyBorder="1" applyAlignment="1">
      <alignment horizontal="center" vertical="center"/>
    </xf>
    <xf numFmtId="44" fontId="7" fillId="0" borderId="66" xfId="17" applyNumberFormat="1" applyFont="1" applyFill="1" applyBorder="1" applyAlignment="1">
      <alignment horizontal="center" vertical="center"/>
    </xf>
    <xf numFmtId="2" fontId="47" fillId="0" borderId="8" xfId="0" applyNumberFormat="1" applyFont="1" applyFill="1" applyBorder="1" applyAlignment="1">
      <alignment horizontal="center" vertical="center"/>
    </xf>
    <xf numFmtId="2" fontId="7" fillId="0" borderId="46" xfId="0" applyNumberFormat="1" applyFont="1" applyBorder="1" applyAlignment="1">
      <alignment horizontal="center" vertical="center"/>
    </xf>
    <xf numFmtId="49" fontId="43" fillId="5" borderId="12" xfId="0" applyNumberFormat="1" applyFont="1" applyFill="1" applyBorder="1" applyAlignment="1">
      <alignment horizontal="center" vertical="center"/>
    </xf>
    <xf numFmtId="0" fontId="43" fillId="5" borderId="69" xfId="0" applyFont="1" applyFill="1" applyBorder="1" applyAlignment="1">
      <alignment horizontal="left" vertical="center"/>
    </xf>
    <xf numFmtId="0" fontId="43" fillId="5" borderId="13" xfId="0" applyFont="1" applyFill="1" applyBorder="1" applyAlignment="1">
      <alignment horizontal="center" vertical="center"/>
    </xf>
    <xf numFmtId="2" fontId="46" fillId="5" borderId="13" xfId="0" applyNumberFormat="1" applyFont="1" applyFill="1" applyBorder="1" applyAlignment="1">
      <alignment horizontal="center" vertical="center"/>
    </xf>
    <xf numFmtId="44" fontId="43" fillId="5" borderId="13" xfId="1" applyNumberFormat="1" applyFont="1" applyFill="1" applyBorder="1" applyAlignment="1">
      <alignment horizontal="center" vertical="center"/>
    </xf>
    <xf numFmtId="44" fontId="43" fillId="5" borderId="14" xfId="1" applyNumberFormat="1" applyFont="1" applyFill="1" applyBorder="1" applyAlignment="1">
      <alignment horizontal="center" vertical="center"/>
    </xf>
    <xf numFmtId="44" fontId="7" fillId="0" borderId="65" xfId="17" applyNumberFormat="1" applyFont="1" applyFill="1" applyBorder="1" applyAlignment="1">
      <alignment horizontal="center" vertical="center"/>
    </xf>
    <xf numFmtId="49" fontId="43" fillId="3" borderId="43" xfId="0" applyNumberFormat="1" applyFont="1" applyFill="1" applyBorder="1" applyAlignment="1">
      <alignment horizontal="center" vertical="center"/>
    </xf>
    <xf numFmtId="44" fontId="43" fillId="3" borderId="70" xfId="0" applyNumberFormat="1" applyFont="1" applyFill="1" applyBorder="1" applyAlignment="1">
      <alignment horizontal="center" vertical="center"/>
    </xf>
    <xf numFmtId="44" fontId="43" fillId="3" borderId="70" xfId="1" applyNumberFormat="1" applyFont="1" applyFill="1" applyBorder="1" applyAlignment="1">
      <alignment horizontal="center" vertical="center"/>
    </xf>
    <xf numFmtId="0" fontId="7" fillId="0" borderId="64" xfId="0" applyFont="1" applyBorder="1" applyAlignment="1" applyProtection="1">
      <alignment horizontal="center" vertical="center"/>
    </xf>
    <xf numFmtId="2" fontId="7" fillId="0" borderId="64" xfId="0" applyNumberFormat="1" applyFont="1" applyBorder="1" applyAlignment="1" applyProtection="1">
      <alignment horizontal="center" vertical="center"/>
    </xf>
    <xf numFmtId="44" fontId="7" fillId="3" borderId="65" xfId="1" applyNumberFormat="1" applyFont="1" applyFill="1" applyBorder="1" applyAlignment="1">
      <alignment horizontal="center" vertical="center"/>
    </xf>
    <xf numFmtId="49" fontId="43" fillId="3" borderId="71" xfId="0" applyNumberFormat="1" applyFont="1" applyFill="1" applyBorder="1" applyAlignment="1">
      <alignment horizontal="center" vertical="center"/>
    </xf>
    <xf numFmtId="0" fontId="41" fillId="0" borderId="67" xfId="0" applyFont="1" applyBorder="1" applyAlignment="1">
      <alignment horizontal="left" vertical="center" wrapText="1"/>
    </xf>
    <xf numFmtId="0" fontId="7" fillId="0" borderId="67" xfId="0" applyFont="1" applyBorder="1" applyAlignment="1">
      <alignment horizontal="center" vertical="center"/>
    </xf>
    <xf numFmtId="2" fontId="47" fillId="0" borderId="67" xfId="0" applyNumberFormat="1" applyFont="1" applyBorder="1" applyAlignment="1">
      <alignment horizontal="center" vertical="center"/>
    </xf>
    <xf numFmtId="44" fontId="7" fillId="0" borderId="67" xfId="1" applyNumberFormat="1" applyFont="1" applyBorder="1" applyAlignment="1">
      <alignment horizontal="center" vertical="center"/>
    </xf>
    <xf numFmtId="44" fontId="7" fillId="0" borderId="68" xfId="1" applyNumberFormat="1" applyFont="1" applyBorder="1" applyAlignment="1">
      <alignment horizontal="center" vertical="center"/>
    </xf>
    <xf numFmtId="2" fontId="47" fillId="0" borderId="8" xfId="0" applyNumberFormat="1" applyFont="1" applyBorder="1" applyAlignment="1" applyProtection="1">
      <alignment horizontal="center" vertical="center"/>
    </xf>
    <xf numFmtId="49" fontId="7" fillId="0" borderId="72" xfId="0" applyNumberFormat="1" applyFont="1" applyBorder="1" applyAlignment="1">
      <alignment horizontal="center" vertical="center"/>
    </xf>
    <xf numFmtId="49" fontId="40" fillId="31" borderId="1" xfId="0" applyNumberFormat="1" applyFont="1" applyFill="1" applyBorder="1" applyAlignment="1">
      <alignment horizontal="center" vertical="center"/>
    </xf>
    <xf numFmtId="0" fontId="40" fillId="31" borderId="44" xfId="0" applyFont="1" applyFill="1" applyBorder="1" applyAlignment="1">
      <alignment horizontal="left" vertical="center"/>
    </xf>
    <xf numFmtId="0" fontId="40" fillId="31" borderId="2" xfId="0" applyFont="1" applyFill="1" applyBorder="1" applyAlignment="1">
      <alignment horizontal="center" vertical="center"/>
    </xf>
    <xf numFmtId="2" fontId="40" fillId="31" borderId="2" xfId="0" applyNumberFormat="1" applyFont="1" applyFill="1" applyBorder="1" applyAlignment="1">
      <alignment horizontal="center" vertical="center"/>
    </xf>
    <xf numFmtId="44" fontId="40" fillId="31" borderId="2" xfId="1" applyNumberFormat="1" applyFont="1" applyFill="1" applyBorder="1" applyAlignment="1">
      <alignment horizontal="center" vertical="center"/>
    </xf>
    <xf numFmtId="44" fontId="40" fillId="31" borderId="7" xfId="1" applyNumberFormat="1" applyFont="1" applyFill="1" applyBorder="1" applyAlignment="1">
      <alignment horizontal="center" vertical="center"/>
    </xf>
    <xf numFmtId="49" fontId="7" fillId="0" borderId="52" xfId="0" applyNumberFormat="1" applyFont="1" applyBorder="1" applyAlignment="1">
      <alignment horizontal="center" vertical="center"/>
    </xf>
    <xf numFmtId="0" fontId="43" fillId="4" borderId="69" xfId="0" applyFont="1" applyFill="1" applyBorder="1" applyAlignment="1">
      <alignment horizontal="left" vertical="center"/>
    </xf>
    <xf numFmtId="0" fontId="43" fillId="4" borderId="13" xfId="0" applyFont="1" applyFill="1" applyBorder="1" applyAlignment="1">
      <alignment horizontal="center" vertical="center"/>
    </xf>
    <xf numFmtId="2" fontId="46" fillId="4" borderId="13" xfId="0" applyNumberFormat="1" applyFont="1" applyFill="1" applyBorder="1" applyAlignment="1">
      <alignment horizontal="center" vertical="center"/>
    </xf>
    <xf numFmtId="44" fontId="43" fillId="4" borderId="13" xfId="1" applyNumberFormat="1" applyFont="1" applyFill="1" applyBorder="1" applyAlignment="1">
      <alignment horizontal="center" vertical="center"/>
    </xf>
    <xf numFmtId="44" fontId="43" fillId="4" borderId="14" xfId="1" applyNumberFormat="1" applyFont="1" applyFill="1" applyBorder="1" applyAlignment="1">
      <alignment horizontal="center" vertical="center"/>
    </xf>
    <xf numFmtId="49" fontId="43" fillId="4" borderId="12" xfId="0" applyNumberFormat="1" applyFont="1" applyFill="1" applyBorder="1" applyAlignment="1">
      <alignment horizontal="center" vertical="center"/>
    </xf>
    <xf numFmtId="49" fontId="43" fillId="6" borderId="12" xfId="0" applyNumberFormat="1" applyFont="1" applyFill="1" applyBorder="1" applyAlignment="1">
      <alignment horizontal="center" vertical="center"/>
    </xf>
    <xf numFmtId="0" fontId="43" fillId="6" borderId="69" xfId="0" applyFont="1" applyFill="1" applyBorder="1" applyAlignment="1">
      <alignment horizontal="left" vertical="center"/>
    </xf>
    <xf numFmtId="0" fontId="43" fillId="6" borderId="13" xfId="0" applyFont="1" applyFill="1" applyBorder="1" applyAlignment="1">
      <alignment horizontal="center" vertical="center"/>
    </xf>
    <xf numFmtId="2" fontId="46" fillId="6" borderId="13" xfId="0" applyNumberFormat="1" applyFont="1" applyFill="1" applyBorder="1" applyAlignment="1">
      <alignment horizontal="center" vertical="center"/>
    </xf>
    <xf numFmtId="44" fontId="43" fillId="6" borderId="13" xfId="1" applyNumberFormat="1" applyFont="1" applyFill="1" applyBorder="1" applyAlignment="1">
      <alignment horizontal="center" vertical="center"/>
    </xf>
    <xf numFmtId="44" fontId="43" fillId="6" borderId="14" xfId="1" applyNumberFormat="1" applyFont="1" applyFill="1" applyBorder="1" applyAlignment="1">
      <alignment horizontal="center" vertical="center"/>
    </xf>
    <xf numFmtId="44" fontId="43" fillId="3" borderId="73" xfId="0" applyNumberFormat="1" applyFont="1" applyFill="1" applyBorder="1" applyAlignment="1">
      <alignment horizontal="center" vertical="center"/>
    </xf>
    <xf numFmtId="170" fontId="43" fillId="0" borderId="0" xfId="24" applyNumberFormat="1" applyFont="1" applyFill="1" applyBorder="1" applyAlignment="1">
      <alignment vertical="center" wrapText="1"/>
    </xf>
    <xf numFmtId="49" fontId="43" fillId="0" borderId="0" xfId="26" applyNumberFormat="1" applyFont="1" applyAlignment="1">
      <alignment horizontal="center" vertical="center"/>
    </xf>
    <xf numFmtId="49" fontId="43" fillId="32" borderId="1" xfId="0" applyNumberFormat="1" applyFont="1" applyFill="1" applyBorder="1" applyAlignment="1">
      <alignment horizontal="center" vertical="center"/>
    </xf>
    <xf numFmtId="44" fontId="43" fillId="32" borderId="70" xfId="0" applyNumberFormat="1" applyFont="1" applyFill="1" applyBorder="1" applyAlignment="1">
      <alignment horizontal="center" vertical="center"/>
    </xf>
    <xf numFmtId="0" fontId="43" fillId="0" borderId="71" xfId="15" applyFont="1" applyBorder="1" applyAlignment="1">
      <alignment horizontal="center" vertical="center"/>
    </xf>
    <xf numFmtId="0" fontId="43" fillId="33" borderId="4" xfId="15" applyFont="1" applyFill="1" applyBorder="1" applyAlignment="1">
      <alignment horizontal="left" vertical="center" wrapText="1"/>
    </xf>
    <xf numFmtId="0" fontId="43" fillId="33" borderId="5" xfId="15" applyFont="1" applyFill="1" applyBorder="1" applyAlignment="1">
      <alignment horizontal="center" vertical="center" wrapText="1"/>
    </xf>
    <xf numFmtId="0" fontId="43" fillId="33" borderId="28" xfId="15" applyFont="1" applyFill="1" applyBorder="1" applyAlignment="1">
      <alignment horizontal="center" vertical="center"/>
    </xf>
    <xf numFmtId="0" fontId="43" fillId="33" borderId="2" xfId="15" applyFont="1" applyFill="1" applyBorder="1" applyAlignment="1">
      <alignment horizontal="left" vertical="center" wrapText="1"/>
    </xf>
    <xf numFmtId="1" fontId="43" fillId="33" borderId="2" xfId="15" applyNumberFormat="1" applyFont="1" applyFill="1" applyBorder="1" applyAlignment="1">
      <alignment horizontal="center" vertical="center" wrapText="1"/>
    </xf>
    <xf numFmtId="44" fontId="43" fillId="33" borderId="7" xfId="15" applyNumberFormat="1" applyFont="1" applyFill="1" applyBorder="1" applyAlignment="1">
      <alignment horizontal="center" vertical="center"/>
    </xf>
    <xf numFmtId="0" fontId="7" fillId="0" borderId="33" xfId="15" applyBorder="1" applyAlignment="1">
      <alignment horizontal="center" vertical="center"/>
    </xf>
    <xf numFmtId="0" fontId="7" fillId="0" borderId="74" xfId="15" applyBorder="1" applyAlignment="1">
      <alignment horizontal="center" vertical="center"/>
    </xf>
    <xf numFmtId="0" fontId="7" fillId="0" borderId="72" xfId="15" applyBorder="1" applyAlignment="1">
      <alignment horizontal="center" vertical="center"/>
    </xf>
    <xf numFmtId="0" fontId="43" fillId="33" borderId="1" xfId="15" applyFont="1" applyFill="1" applyBorder="1" applyAlignment="1">
      <alignment horizontal="left" vertical="center" wrapText="1"/>
    </xf>
    <xf numFmtId="0" fontId="43" fillId="33" borderId="2" xfId="15" applyFont="1" applyFill="1" applyBorder="1" applyAlignment="1">
      <alignment horizontal="center" vertical="center" wrapText="1"/>
    </xf>
    <xf numFmtId="49" fontId="43" fillId="2" borderId="28" xfId="26" applyNumberFormat="1" applyFont="1" applyFill="1" applyBorder="1" applyAlignment="1">
      <alignment horizontal="center" vertical="center" wrapText="1"/>
    </xf>
    <xf numFmtId="49" fontId="7" fillId="0" borderId="37" xfId="26" applyNumberFormat="1" applyFont="1" applyBorder="1" applyAlignment="1">
      <alignment horizontal="center" vertical="center"/>
    </xf>
    <xf numFmtId="49" fontId="7" fillId="0" borderId="38" xfId="26" applyNumberFormat="1" applyFont="1" applyBorder="1" applyAlignment="1">
      <alignment horizontal="center" vertical="center"/>
    </xf>
    <xf numFmtId="49" fontId="43" fillId="3" borderId="1" xfId="26" applyNumberFormat="1" applyFont="1" applyFill="1" applyBorder="1" applyAlignment="1">
      <alignment horizontal="center" vertical="center"/>
    </xf>
    <xf numFmtId="49" fontId="7" fillId="0" borderId="40" xfId="26" applyNumberFormat="1" applyFont="1" applyBorder="1" applyAlignment="1">
      <alignment horizontal="center" vertical="center"/>
    </xf>
    <xf numFmtId="49" fontId="7" fillId="0" borderId="41" xfId="26" applyNumberFormat="1" applyFont="1" applyBorder="1" applyAlignment="1">
      <alignment horizontal="center" vertical="center"/>
    </xf>
    <xf numFmtId="49" fontId="43" fillId="5" borderId="1" xfId="26" applyNumberFormat="1" applyFont="1" applyFill="1" applyBorder="1" applyAlignment="1">
      <alignment horizontal="center" vertical="center"/>
    </xf>
    <xf numFmtId="49" fontId="43" fillId="3" borderId="36" xfId="26" applyNumberFormat="1" applyFont="1" applyFill="1" applyBorder="1" applyAlignment="1">
      <alignment horizontal="center" vertical="center"/>
    </xf>
    <xf numFmtId="49" fontId="7" fillId="0" borderId="43" xfId="26" applyNumberFormat="1" applyFont="1" applyBorder="1" applyAlignment="1">
      <alignment horizontal="center" vertical="center"/>
    </xf>
    <xf numFmtId="49" fontId="7" fillId="0" borderId="72" xfId="26" applyNumberFormat="1" applyFont="1" applyBorder="1" applyAlignment="1">
      <alignment horizontal="center" vertical="center"/>
    </xf>
    <xf numFmtId="49" fontId="43" fillId="4" borderId="1" xfId="26" applyNumberFormat="1" applyFont="1" applyFill="1" applyBorder="1" applyAlignment="1">
      <alignment horizontal="center" vertical="center"/>
    </xf>
    <xf numFmtId="49" fontId="43" fillId="0" borderId="36" xfId="26" applyNumberFormat="1" applyFont="1" applyBorder="1" applyAlignment="1">
      <alignment horizontal="center" vertical="center"/>
    </xf>
    <xf numFmtId="49" fontId="7" fillId="0" borderId="45" xfId="26" applyNumberFormat="1" applyFont="1" applyBorder="1" applyAlignment="1">
      <alignment horizontal="center" vertical="center"/>
    </xf>
    <xf numFmtId="49" fontId="7" fillId="0" borderId="0" xfId="26" applyNumberFormat="1" applyFont="1" applyAlignment="1">
      <alignment horizontal="center" vertical="center"/>
    </xf>
    <xf numFmtId="0" fontId="43" fillId="4" borderId="1" xfId="26" applyFont="1" applyFill="1" applyBorder="1" applyAlignment="1">
      <alignment horizontal="left" vertical="center" wrapText="1"/>
    </xf>
    <xf numFmtId="0" fontId="41" fillId="0" borderId="35" xfId="26" applyFont="1" applyBorder="1" applyAlignment="1">
      <alignment horizontal="left" vertical="center" wrapText="1"/>
    </xf>
    <xf numFmtId="0" fontId="41" fillId="0" borderId="18" xfId="26" applyFont="1" applyBorder="1" applyAlignment="1">
      <alignment horizontal="left" vertical="center" wrapText="1"/>
    </xf>
    <xf numFmtId="44" fontId="7" fillId="0" borderId="0" xfId="26" applyNumberFormat="1" applyFont="1" applyAlignment="1">
      <alignment horizontal="center" vertical="center"/>
    </xf>
    <xf numFmtId="44" fontId="7" fillId="0" borderId="0" xfId="26" applyNumberFormat="1" applyFont="1" applyBorder="1" applyAlignment="1">
      <alignment horizontal="center" vertical="center"/>
    </xf>
    <xf numFmtId="44" fontId="7" fillId="0" borderId="13" xfId="26" applyNumberFormat="1" applyFont="1" applyBorder="1" applyAlignment="1">
      <alignment horizontal="center" vertical="center"/>
    </xf>
    <xf numFmtId="44" fontId="43" fillId="2" borderId="30" xfId="26" applyNumberFormat="1" applyFont="1" applyFill="1" applyBorder="1" applyAlignment="1">
      <alignment horizontal="center" vertical="center"/>
    </xf>
    <xf numFmtId="44" fontId="43" fillId="3" borderId="70" xfId="26" applyNumberFormat="1" applyFont="1" applyFill="1" applyBorder="1" applyAlignment="1">
      <alignment horizontal="center" vertical="center"/>
    </xf>
    <xf numFmtId="44" fontId="43" fillId="4" borderId="7" xfId="26" applyNumberFormat="1" applyFont="1" applyFill="1" applyBorder="1" applyAlignment="1">
      <alignment horizontal="center" vertical="center"/>
    </xf>
    <xf numFmtId="44" fontId="43" fillId="0" borderId="36" xfId="1" applyNumberFormat="1" applyFont="1" applyFill="1" applyBorder="1" applyAlignment="1">
      <alignment horizontal="center" vertical="center"/>
    </xf>
    <xf numFmtId="0" fontId="43" fillId="0" borderId="0" xfId="15" applyFont="1" applyAlignment="1">
      <alignment horizontal="center" vertical="center"/>
    </xf>
    <xf numFmtId="2" fontId="43" fillId="0" borderId="0" xfId="15" applyNumberFormat="1" applyFont="1" applyAlignment="1">
      <alignment horizontal="center" vertical="center"/>
    </xf>
    <xf numFmtId="44" fontId="43" fillId="0" borderId="0" xfId="15" applyNumberFormat="1" applyFont="1" applyAlignment="1">
      <alignment horizontal="center" vertical="center"/>
    </xf>
    <xf numFmtId="0" fontId="7" fillId="0" borderId="0" xfId="15" applyFont="1" applyAlignment="1">
      <alignment horizontal="center" vertical="center"/>
    </xf>
    <xf numFmtId="1" fontId="43" fillId="0" borderId="0" xfId="15" applyNumberFormat="1" applyFont="1" applyAlignment="1">
      <alignment horizontal="center" vertical="center" wrapText="1"/>
    </xf>
    <xf numFmtId="44" fontId="7" fillId="0" borderId="39" xfId="15" applyNumberFormat="1" applyFont="1" applyBorder="1" applyAlignment="1">
      <alignment horizontal="center" vertical="center"/>
    </xf>
    <xf numFmtId="44" fontId="7" fillId="0" borderId="34" xfId="15" applyNumberFormat="1" applyFont="1" applyBorder="1" applyAlignment="1">
      <alignment horizontal="center" vertical="center"/>
    </xf>
    <xf numFmtId="44" fontId="7" fillId="0" borderId="65" xfId="15" applyNumberFormat="1" applyFont="1" applyBorder="1" applyAlignment="1">
      <alignment horizontal="center" vertical="center"/>
    </xf>
    <xf numFmtId="0" fontId="43" fillId="33" borderId="1" xfId="15" applyFont="1" applyFill="1" applyBorder="1" applyAlignment="1">
      <alignment horizontal="center" vertical="center"/>
    </xf>
    <xf numFmtId="49" fontId="43" fillId="0" borderId="1" xfId="0" applyNumberFormat="1" applyFont="1" applyBorder="1" applyAlignment="1">
      <alignment horizontal="center" vertical="center"/>
    </xf>
    <xf numFmtId="44" fontId="43" fillId="0" borderId="70" xfId="0" applyNumberFormat="1" applyFont="1" applyBorder="1" applyAlignment="1">
      <alignment horizontal="center" vertical="center"/>
    </xf>
    <xf numFmtId="49" fontId="43" fillId="31" borderId="1" xfId="0" applyNumberFormat="1" applyFont="1" applyFill="1" applyBorder="1" applyAlignment="1">
      <alignment horizontal="center" vertical="center"/>
    </xf>
    <xf numFmtId="0" fontId="43" fillId="31" borderId="44" xfId="0" applyFont="1" applyFill="1" applyBorder="1" applyAlignment="1">
      <alignment horizontal="left" vertical="center"/>
    </xf>
    <xf numFmtId="0" fontId="43" fillId="31" borderId="2" xfId="0" applyFont="1" applyFill="1" applyBorder="1" applyAlignment="1">
      <alignment horizontal="center" vertical="center"/>
    </xf>
    <xf numFmtId="2" fontId="43" fillId="31" borderId="2" xfId="0" applyNumberFormat="1" applyFont="1" applyFill="1" applyBorder="1" applyAlignment="1">
      <alignment horizontal="center" vertical="center"/>
    </xf>
    <xf numFmtId="44" fontId="43" fillId="31" borderId="2" xfId="1" applyNumberFormat="1" applyFont="1" applyFill="1" applyBorder="1" applyAlignment="1">
      <alignment horizontal="center" vertical="center"/>
    </xf>
    <xf numFmtId="44" fontId="43" fillId="31" borderId="7" xfId="1" applyNumberFormat="1" applyFont="1" applyFill="1" applyBorder="1" applyAlignment="1">
      <alignment horizontal="center" vertical="center"/>
    </xf>
    <xf numFmtId="49" fontId="43" fillId="0" borderId="2" xfId="26" applyNumberFormat="1" applyFont="1" applyFill="1" applyBorder="1" applyAlignment="1">
      <alignment horizontal="center" vertical="center" wrapText="1"/>
    </xf>
    <xf numFmtId="44" fontId="43" fillId="0" borderId="2" xfId="26" applyNumberFormat="1" applyFont="1" applyFill="1" applyBorder="1" applyAlignment="1">
      <alignment horizontal="center" vertical="center"/>
    </xf>
    <xf numFmtId="0" fontId="41" fillId="0" borderId="49" xfId="26" applyFont="1" applyBorder="1" applyAlignment="1">
      <alignment horizontal="left" vertical="center" wrapText="1"/>
    </xf>
    <xf numFmtId="44" fontId="7" fillId="0" borderId="50" xfId="1" applyNumberFormat="1" applyFont="1" applyBorder="1" applyAlignment="1">
      <alignment horizontal="center" vertical="center"/>
    </xf>
    <xf numFmtId="0" fontId="41" fillId="0" borderId="8" xfId="26" applyFont="1" applyBorder="1" applyAlignment="1">
      <alignment horizontal="left" vertical="center" wrapText="1"/>
    </xf>
    <xf numFmtId="0" fontId="43" fillId="33" borderId="43" xfId="15" applyFont="1" applyFill="1" applyBorder="1" applyAlignment="1">
      <alignment horizontal="left" vertical="center" wrapText="1"/>
    </xf>
    <xf numFmtId="0" fontId="43" fillId="33" borderId="36" xfId="15" applyFont="1" applyFill="1" applyBorder="1" applyAlignment="1">
      <alignment horizontal="center" vertical="center" wrapText="1"/>
    </xf>
    <xf numFmtId="2" fontId="43" fillId="33" borderId="70" xfId="15" applyNumberFormat="1" applyFont="1" applyFill="1" applyBorder="1" applyAlignment="1">
      <alignment horizontal="center" vertical="center"/>
    </xf>
    <xf numFmtId="0" fontId="7" fillId="0" borderId="28" xfId="15" applyBorder="1" applyAlignment="1">
      <alignment horizontal="center" vertical="center"/>
    </xf>
    <xf numFmtId="44" fontId="7" fillId="0" borderId="30" xfId="15" applyNumberFormat="1" applyFont="1" applyBorder="1" applyAlignment="1">
      <alignment horizontal="center" vertical="center"/>
    </xf>
    <xf numFmtId="2" fontId="7" fillId="33" borderId="70" xfId="15" applyNumberFormat="1" applyFill="1" applyBorder="1" applyAlignment="1">
      <alignment horizontal="center" vertical="center"/>
    </xf>
    <xf numFmtId="0" fontId="10" fillId="0" borderId="58" xfId="0" applyFont="1" applyBorder="1"/>
    <xf numFmtId="0" fontId="39" fillId="0" borderId="58" xfId="0" applyFont="1" applyBorder="1" applyAlignment="1">
      <alignment horizontal="center"/>
    </xf>
    <xf numFmtId="2" fontId="39" fillId="0" borderId="58" xfId="0" applyNumberFormat="1" applyFont="1" applyBorder="1" applyAlignment="1">
      <alignment horizontal="center"/>
    </xf>
    <xf numFmtId="0" fontId="39" fillId="0" borderId="58" xfId="0" applyFont="1" applyBorder="1"/>
    <xf numFmtId="44" fontId="10" fillId="0" borderId="76" xfId="0" applyNumberFormat="1" applyFont="1" applyBorder="1"/>
    <xf numFmtId="0" fontId="7" fillId="0" borderId="8" xfId="26" applyBorder="1" applyAlignment="1">
      <alignment horizontal="center" vertical="center"/>
    </xf>
    <xf numFmtId="0" fontId="8" fillId="0" borderId="8" xfId="0" applyFont="1" applyBorder="1" applyAlignment="1">
      <alignment horizontal="center" vertical="center"/>
    </xf>
    <xf numFmtId="2" fontId="8" fillId="0" borderId="8" xfId="0" applyNumberFormat="1" applyFont="1" applyBorder="1" applyAlignment="1">
      <alignment horizontal="center" vertical="center"/>
    </xf>
    <xf numFmtId="49" fontId="8" fillId="0" borderId="33" xfId="0" applyNumberFormat="1" applyFont="1" applyBorder="1" applyAlignment="1">
      <alignment horizontal="center" vertical="center"/>
    </xf>
    <xf numFmtId="0" fontId="7" fillId="0" borderId="8" xfId="26" applyFont="1" applyBorder="1" applyAlignment="1">
      <alignment horizontal="center" vertical="center"/>
    </xf>
    <xf numFmtId="49" fontId="7" fillId="0" borderId="33" xfId="26" applyNumberFormat="1" applyFont="1" applyBorder="1" applyAlignment="1">
      <alignment horizontal="center" vertical="center"/>
    </xf>
    <xf numFmtId="2" fontId="7" fillId="0" borderId="8" xfId="36" applyNumberFormat="1" applyFont="1" applyBorder="1" applyAlignment="1">
      <alignment horizontal="center" vertical="center"/>
    </xf>
    <xf numFmtId="0" fontId="7" fillId="3" borderId="8" xfId="0" applyFont="1" applyFill="1" applyBorder="1" applyAlignment="1">
      <alignment vertical="center" wrapText="1"/>
    </xf>
    <xf numFmtId="49" fontId="7" fillId="0" borderId="8" xfId="36" applyNumberFormat="1" applyFont="1" applyBorder="1" applyAlignment="1">
      <alignment horizontal="center" vertical="center"/>
    </xf>
    <xf numFmtId="171" fontId="7" fillId="0" borderId="18" xfId="36" applyNumberFormat="1" applyFont="1" applyBorder="1" applyAlignment="1">
      <alignment horizontal="center" vertical="center"/>
    </xf>
    <xf numFmtId="0" fontId="43" fillId="0" borderId="0" xfId="0" applyFont="1" applyAlignment="1">
      <alignment vertical="center"/>
    </xf>
    <xf numFmtId="0" fontId="8" fillId="0" borderId="0" xfId="0" applyFont="1" applyAlignment="1">
      <alignment vertical="center"/>
    </xf>
    <xf numFmtId="0" fontId="39" fillId="0" borderId="0" xfId="0" applyFont="1" applyAlignment="1">
      <alignment vertical="center"/>
    </xf>
    <xf numFmtId="0" fontId="8" fillId="0" borderId="0" xfId="0" applyFont="1" applyFill="1" applyAlignment="1">
      <alignment vertical="center"/>
    </xf>
    <xf numFmtId="0" fontId="39" fillId="0" borderId="0" xfId="0" applyFont="1" applyFill="1" applyAlignment="1">
      <alignment vertical="center"/>
    </xf>
    <xf numFmtId="0" fontId="7" fillId="0" borderId="8" xfId="0" applyFont="1" applyBorder="1" applyAlignment="1">
      <alignment horizontal="left" vertical="center" wrapText="1"/>
    </xf>
    <xf numFmtId="0" fontId="7" fillId="0" borderId="8" xfId="26" applyFont="1" applyBorder="1" applyAlignment="1">
      <alignment horizontal="left" vertical="center" wrapText="1"/>
    </xf>
    <xf numFmtId="0" fontId="7" fillId="0" borderId="64" xfId="0" applyFont="1" applyBorder="1" applyAlignment="1">
      <alignment horizontal="left" vertical="center" wrapText="1"/>
    </xf>
    <xf numFmtId="0" fontId="7" fillId="0" borderId="8" xfId="0" applyFont="1" applyBorder="1" applyAlignment="1">
      <alignment vertical="center" wrapText="1"/>
    </xf>
    <xf numFmtId="0" fontId="7" fillId="0" borderId="8"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0" borderId="18" xfId="0" applyFont="1" applyBorder="1" applyAlignment="1">
      <alignment horizontal="left" vertical="center" wrapText="1"/>
    </xf>
    <xf numFmtId="0" fontId="7" fillId="0" borderId="8" xfId="0" applyFont="1" applyBorder="1" applyAlignment="1">
      <alignment vertical="center" wrapText="1" shrinkToFit="1"/>
    </xf>
    <xf numFmtId="0" fontId="7" fillId="0" borderId="0" xfId="24" applyFont="1" applyFill="1" applyBorder="1" applyAlignment="1">
      <alignment vertical="center" wrapText="1"/>
    </xf>
    <xf numFmtId="0" fontId="8" fillId="0" borderId="0" xfId="24" applyFont="1" applyFill="1" applyBorder="1" applyAlignment="1">
      <alignment vertical="center" wrapText="1"/>
    </xf>
    <xf numFmtId="0" fontId="7" fillId="0" borderId="64" xfId="0" applyFont="1" applyBorder="1" applyAlignment="1">
      <alignment vertical="center" wrapText="1"/>
    </xf>
    <xf numFmtId="49" fontId="8" fillId="0" borderId="33" xfId="26" applyNumberFormat="1" applyFont="1" applyBorder="1" applyAlignment="1">
      <alignment horizontal="center" vertical="center"/>
    </xf>
    <xf numFmtId="2" fontId="0" fillId="0" borderId="6" xfId="0" applyNumberFormat="1" applyBorder="1" applyAlignment="1">
      <alignment horizontal="center" vertical="center"/>
    </xf>
    <xf numFmtId="44" fontId="8" fillId="3" borderId="34" xfId="1" applyNumberFormat="1" applyFont="1" applyFill="1" applyBorder="1" applyAlignment="1">
      <alignment horizontal="right" vertical="center"/>
    </xf>
    <xf numFmtId="0" fontId="7" fillId="0" borderId="8" xfId="0" applyFont="1" applyBorder="1" applyAlignment="1" applyProtection="1">
      <alignment horizontal="left" vertical="center" wrapText="1"/>
    </xf>
    <xf numFmtId="0" fontId="7" fillId="0" borderId="8" xfId="0" applyFont="1" applyBorder="1" applyAlignment="1" applyProtection="1">
      <alignment horizontal="left" vertical="center"/>
    </xf>
    <xf numFmtId="0" fontId="7" fillId="0" borderId="8" xfId="36" applyFont="1" applyBorder="1" applyAlignment="1">
      <alignment horizontal="left" vertical="center" wrapText="1"/>
    </xf>
    <xf numFmtId="0" fontId="7" fillId="0" borderId="8" xfId="26" applyFont="1" applyBorder="1" applyAlignment="1">
      <alignment horizontal="left" vertical="center" wrapText="1" shrinkToFit="1"/>
    </xf>
    <xf numFmtId="0" fontId="7" fillId="0" borderId="64" xfId="26" applyFont="1" applyBorder="1" applyAlignment="1">
      <alignment horizontal="left" vertical="center" wrapText="1"/>
    </xf>
    <xf numFmtId="0" fontId="7" fillId="0" borderId="0" xfId="0" applyFont="1" applyAlignment="1">
      <alignment vertical="center"/>
    </xf>
    <xf numFmtId="44" fontId="43" fillId="2" borderId="29" xfId="1" applyNumberFormat="1" applyFont="1" applyFill="1" applyBorder="1" applyAlignment="1">
      <alignment horizontal="center" vertical="center" wrapText="1"/>
    </xf>
    <xf numFmtId="0" fontId="7" fillId="0" borderId="8" xfId="0" applyFont="1" applyBorder="1" applyAlignment="1">
      <alignment horizontal="left" vertical="center" wrapText="1" shrinkToFit="1"/>
    </xf>
    <xf numFmtId="0" fontId="7" fillId="0" borderId="8" xfId="24" applyFont="1" applyFill="1" applyBorder="1" applyAlignment="1">
      <alignment vertical="center" wrapText="1"/>
    </xf>
    <xf numFmtId="0" fontId="7" fillId="0" borderId="46" xfId="0" applyFont="1" applyBorder="1" applyAlignment="1">
      <alignment vertical="center" wrapText="1"/>
    </xf>
    <xf numFmtId="0" fontId="7" fillId="0" borderId="64" xfId="24" quotePrefix="1" applyFont="1" applyFill="1" applyBorder="1" applyAlignment="1">
      <alignment horizontal="left" vertical="center" wrapText="1"/>
    </xf>
    <xf numFmtId="44" fontId="8" fillId="0" borderId="0" xfId="0" applyNumberFormat="1" applyFont="1" applyAlignment="1">
      <alignment horizontal="right" vertical="center"/>
    </xf>
    <xf numFmtId="0" fontId="43" fillId="34" borderId="1" xfId="0" applyFont="1" applyFill="1" applyBorder="1" applyAlignment="1">
      <alignment horizontal="left" vertical="center"/>
    </xf>
    <xf numFmtId="0" fontId="7" fillId="34" borderId="2" xfId="0" applyFont="1" applyFill="1" applyBorder="1" applyAlignment="1">
      <alignment horizontal="center" vertical="center"/>
    </xf>
    <xf numFmtId="2" fontId="7" fillId="34" borderId="2" xfId="0" applyNumberFormat="1" applyFont="1" applyFill="1" applyBorder="1" applyAlignment="1">
      <alignment horizontal="center" vertical="center"/>
    </xf>
    <xf numFmtId="44" fontId="7" fillId="34" borderId="2" xfId="0" applyNumberFormat="1" applyFont="1" applyFill="1" applyBorder="1" applyAlignment="1">
      <alignment horizontal="center" vertical="center"/>
    </xf>
    <xf numFmtId="44" fontId="7" fillId="34" borderId="7" xfId="0" applyNumberFormat="1" applyFont="1" applyFill="1" applyBorder="1" applyAlignment="1">
      <alignment horizontal="center" vertical="center"/>
    </xf>
    <xf numFmtId="49" fontId="43" fillId="34" borderId="63" xfId="0" applyNumberFormat="1" applyFont="1" applyFill="1" applyBorder="1" applyAlignment="1">
      <alignment horizontal="center" vertical="center"/>
    </xf>
    <xf numFmtId="0" fontId="43" fillId="34" borderId="69" xfId="0" applyFont="1" applyFill="1" applyBorder="1" applyAlignment="1">
      <alignment horizontal="left" vertical="center"/>
    </xf>
    <xf numFmtId="0" fontId="43" fillId="34" borderId="2" xfId="0" applyFont="1" applyFill="1" applyBorder="1" applyAlignment="1">
      <alignment horizontal="center" vertical="center"/>
    </xf>
    <xf numFmtId="2" fontId="46" fillId="34" borderId="2" xfId="0" applyNumberFormat="1" applyFont="1" applyFill="1" applyBorder="1" applyAlignment="1">
      <alignment horizontal="center" vertical="center"/>
    </xf>
    <xf numFmtId="44" fontId="43" fillId="34" borderId="2" xfId="1" applyNumberFormat="1" applyFont="1" applyFill="1" applyBorder="1" applyAlignment="1">
      <alignment horizontal="center" vertical="center"/>
    </xf>
    <xf numFmtId="44" fontId="43" fillId="34" borderId="14" xfId="0" applyNumberFormat="1" applyFont="1" applyFill="1" applyBorder="1" applyAlignment="1">
      <alignment horizontal="center" vertical="center"/>
    </xf>
    <xf numFmtId="0" fontId="43" fillId="34" borderId="43" xfId="0" applyFont="1" applyFill="1" applyBorder="1" applyAlignment="1">
      <alignment horizontal="left" vertical="center"/>
    </xf>
    <xf numFmtId="0" fontId="7" fillId="34" borderId="36" xfId="0" applyFont="1" applyFill="1" applyBorder="1" applyAlignment="1">
      <alignment horizontal="center" vertical="center"/>
    </xf>
    <xf numFmtId="2" fontId="7" fillId="34" borderId="36" xfId="0" applyNumberFormat="1" applyFont="1" applyFill="1" applyBorder="1" applyAlignment="1">
      <alignment horizontal="center" vertical="center"/>
    </xf>
    <xf numFmtId="44" fontId="7" fillId="34" borderId="36" xfId="0" applyNumberFormat="1" applyFont="1" applyFill="1" applyBorder="1" applyAlignment="1">
      <alignment horizontal="center" vertical="center"/>
    </xf>
    <xf numFmtId="44" fontId="7" fillId="34" borderId="70" xfId="0" applyNumberFormat="1" applyFont="1" applyFill="1" applyBorder="1" applyAlignment="1">
      <alignment horizontal="center" vertical="center"/>
    </xf>
    <xf numFmtId="0" fontId="7" fillId="0" borderId="18" xfId="0" applyFont="1" applyFill="1" applyBorder="1" applyAlignment="1">
      <alignment horizontal="left" vertical="center" wrapText="1"/>
    </xf>
    <xf numFmtId="0" fontId="7" fillId="0" borderId="0" xfId="0" applyFont="1" applyFill="1" applyAlignment="1">
      <alignment vertical="center"/>
    </xf>
    <xf numFmtId="44" fontId="7" fillId="3" borderId="34" xfId="1" applyNumberFormat="1" applyFont="1" applyFill="1" applyBorder="1" applyAlignment="1">
      <alignment horizontal="right" vertical="center"/>
    </xf>
    <xf numFmtId="0" fontId="7" fillId="0" borderId="46" xfId="0" applyFont="1" applyBorder="1" applyAlignment="1">
      <alignment horizontal="center" vertical="center"/>
    </xf>
    <xf numFmtId="0" fontId="7" fillId="0" borderId="8" xfId="24" applyFont="1" applyBorder="1" applyAlignment="1">
      <alignment vertical="center" wrapText="1"/>
    </xf>
    <xf numFmtId="0" fontId="7" fillId="0" borderId="51" xfId="0" applyFont="1" applyFill="1" applyBorder="1" applyAlignment="1">
      <alignment horizontal="left" vertical="center" wrapText="1"/>
    </xf>
    <xf numFmtId="0" fontId="7" fillId="0" borderId="0" xfId="24" applyFont="1" applyFill="1" applyBorder="1" applyAlignment="1">
      <alignment horizontal="left" vertical="center" wrapText="1"/>
    </xf>
    <xf numFmtId="0" fontId="7" fillId="0" borderId="46" xfId="0" applyFont="1" applyBorder="1" applyAlignment="1">
      <alignment horizontal="left" vertical="center" wrapText="1"/>
    </xf>
    <xf numFmtId="0" fontId="7" fillId="0" borderId="8" xfId="24" applyFont="1" applyFill="1" applyBorder="1" applyAlignment="1">
      <alignment horizontal="left" vertical="center" wrapText="1"/>
    </xf>
    <xf numFmtId="49" fontId="43" fillId="34" borderId="28" xfId="0" applyNumberFormat="1" applyFont="1" applyFill="1" applyBorder="1" applyAlignment="1">
      <alignment horizontal="center" vertical="center"/>
    </xf>
    <xf numFmtId="0" fontId="43" fillId="34" borderId="44" xfId="0" applyFont="1" applyFill="1" applyBorder="1" applyAlignment="1">
      <alignment horizontal="left" vertical="center"/>
    </xf>
    <xf numFmtId="44" fontId="43" fillId="34" borderId="7" xfId="0" applyNumberFormat="1" applyFont="1" applyFill="1" applyBorder="1" applyAlignment="1">
      <alignment horizontal="center" vertical="center"/>
    </xf>
    <xf numFmtId="49" fontId="40" fillId="0" borderId="0" xfId="0" applyNumberFormat="1" applyFont="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44" fontId="8" fillId="0" borderId="0" xfId="0" applyNumberFormat="1" applyFont="1" applyAlignment="1">
      <alignment horizontal="center" vertical="center"/>
    </xf>
    <xf numFmtId="49" fontId="40" fillId="2" borderId="28" xfId="0" applyNumberFormat="1" applyFont="1" applyFill="1" applyBorder="1" applyAlignment="1">
      <alignment horizontal="center" vertical="center" wrapText="1"/>
    </xf>
    <xf numFmtId="0" fontId="40" fillId="2" borderId="29" xfId="0" applyFont="1" applyFill="1" applyBorder="1" applyAlignment="1">
      <alignment horizontal="center" vertical="center"/>
    </xf>
    <xf numFmtId="2" fontId="40" fillId="2" borderId="29" xfId="0" applyNumberFormat="1" applyFont="1" applyFill="1" applyBorder="1" applyAlignment="1">
      <alignment horizontal="center" vertical="center"/>
    </xf>
    <xf numFmtId="44" fontId="40" fillId="2" borderId="30" xfId="0" applyNumberFormat="1" applyFont="1" applyFill="1" applyBorder="1" applyAlignment="1">
      <alignment horizontal="center" vertical="center"/>
    </xf>
    <xf numFmtId="49" fontId="40" fillId="0" borderId="2" xfId="0" applyNumberFormat="1" applyFont="1" applyFill="1" applyBorder="1" applyAlignment="1">
      <alignment horizontal="center" vertical="center" wrapText="1"/>
    </xf>
    <xf numFmtId="0" fontId="40" fillId="0" borderId="2" xfId="0" applyFont="1" applyFill="1" applyBorder="1" applyAlignment="1">
      <alignment horizontal="center" vertical="center"/>
    </xf>
    <xf numFmtId="2" fontId="40" fillId="0" borderId="2" xfId="0" applyNumberFormat="1" applyFont="1" applyFill="1" applyBorder="1" applyAlignment="1">
      <alignment horizontal="center" vertical="center"/>
    </xf>
    <xf numFmtId="44" fontId="40" fillId="0" borderId="2" xfId="1" applyNumberFormat="1" applyFont="1" applyFill="1" applyBorder="1" applyAlignment="1">
      <alignment horizontal="center" vertical="center"/>
    </xf>
    <xf numFmtId="44" fontId="40" fillId="0" borderId="2" xfId="0" applyNumberFormat="1" applyFont="1" applyFill="1" applyBorder="1" applyAlignment="1">
      <alignment horizontal="center" vertical="center"/>
    </xf>
    <xf numFmtId="49" fontId="8" fillId="0" borderId="40" xfId="0" applyNumberFormat="1" applyFont="1" applyBorder="1" applyAlignment="1">
      <alignment horizontal="center" vertical="center"/>
    </xf>
    <xf numFmtId="44" fontId="8" fillId="0" borderId="8" xfId="1" applyNumberFormat="1" applyFont="1" applyBorder="1" applyAlignment="1">
      <alignment horizontal="center" vertical="center"/>
    </xf>
    <xf numFmtId="44" fontId="8" fillId="0" borderId="34" xfId="1" applyNumberFormat="1" applyFont="1" applyBorder="1" applyAlignment="1">
      <alignment horizontal="center" vertical="center"/>
    </xf>
    <xf numFmtId="49" fontId="8" fillId="0" borderId="72" xfId="0" applyNumberFormat="1" applyFont="1" applyBorder="1" applyAlignment="1">
      <alignment horizontal="center" vertical="center"/>
    </xf>
    <xf numFmtId="0" fontId="8" fillId="0" borderId="64" xfId="0" applyFont="1" applyBorder="1" applyAlignment="1">
      <alignment horizontal="center" vertical="center"/>
    </xf>
    <xf numFmtId="2" fontId="8" fillId="0" borderId="64" xfId="0" applyNumberFormat="1" applyFont="1" applyBorder="1" applyAlignment="1">
      <alignment horizontal="center" vertical="center"/>
    </xf>
    <xf numFmtId="44" fontId="8" fillId="0" borderId="65" xfId="1" applyNumberFormat="1" applyFont="1" applyBorder="1" applyAlignment="1">
      <alignment horizontal="center" vertical="center"/>
    </xf>
    <xf numFmtId="49" fontId="40" fillId="3" borderId="43" xfId="0" applyNumberFormat="1" applyFont="1" applyFill="1" applyBorder="1" applyAlignment="1">
      <alignment horizontal="center" vertical="center"/>
    </xf>
    <xf numFmtId="0" fontId="40" fillId="3" borderId="36" xfId="0" applyFont="1" applyFill="1" applyBorder="1" applyAlignment="1">
      <alignment horizontal="left" vertical="center"/>
    </xf>
    <xf numFmtId="0" fontId="40" fillId="3" borderId="36" xfId="0" applyFont="1" applyFill="1" applyBorder="1" applyAlignment="1">
      <alignment horizontal="center" vertical="center"/>
    </xf>
    <xf numFmtId="2" fontId="55" fillId="3" borderId="36" xfId="0" applyNumberFormat="1" applyFont="1" applyFill="1" applyBorder="1" applyAlignment="1">
      <alignment horizontal="center" vertical="center"/>
    </xf>
    <xf numFmtId="44" fontId="40" fillId="3" borderId="36" xfId="1" applyNumberFormat="1" applyFont="1" applyFill="1" applyBorder="1" applyAlignment="1">
      <alignment horizontal="center" vertical="center"/>
    </xf>
    <xf numFmtId="44" fontId="40" fillId="3" borderId="70" xfId="0" applyNumberFormat="1" applyFont="1" applyFill="1" applyBorder="1" applyAlignment="1">
      <alignment horizontal="center" vertical="center"/>
    </xf>
    <xf numFmtId="0" fontId="40" fillId="5" borderId="1" xfId="0" applyFont="1" applyFill="1" applyBorder="1" applyAlignment="1">
      <alignment horizontal="left" vertical="center"/>
    </xf>
    <xf numFmtId="0" fontId="8" fillId="5" borderId="2" xfId="0" applyFont="1" applyFill="1" applyBorder="1" applyAlignment="1">
      <alignment horizontal="center" vertical="center"/>
    </xf>
    <xf numFmtId="2" fontId="56" fillId="5" borderId="2" xfId="0" applyNumberFormat="1" applyFont="1" applyFill="1" applyBorder="1" applyAlignment="1">
      <alignment horizontal="center" vertical="center"/>
    </xf>
    <xf numFmtId="44" fontId="8" fillId="5" borderId="2" xfId="1" applyNumberFormat="1" applyFont="1" applyFill="1" applyBorder="1" applyAlignment="1">
      <alignment horizontal="center" vertical="center"/>
    </xf>
    <xf numFmtId="44" fontId="8" fillId="5" borderId="7" xfId="1" applyNumberFormat="1" applyFont="1" applyFill="1" applyBorder="1" applyAlignment="1">
      <alignment horizontal="center" vertical="center"/>
    </xf>
    <xf numFmtId="49" fontId="8" fillId="0" borderId="41" xfId="0" applyNumberFormat="1" applyFont="1" applyBorder="1" applyAlignment="1">
      <alignment horizontal="center" vertical="center"/>
    </xf>
    <xf numFmtId="0" fontId="57" fillId="0" borderId="18" xfId="0" applyFont="1" applyBorder="1" applyAlignment="1">
      <alignment horizontal="left" vertical="center" wrapText="1"/>
    </xf>
    <xf numFmtId="0" fontId="8" fillId="0" borderId="18" xfId="0" applyFont="1" applyBorder="1" applyAlignment="1">
      <alignment horizontal="center" vertical="center"/>
    </xf>
    <xf numFmtId="2" fontId="56" fillId="0" borderId="18" xfId="0" applyNumberFormat="1" applyFont="1" applyBorder="1" applyAlignment="1">
      <alignment horizontal="center" vertical="center"/>
    </xf>
    <xf numFmtId="44" fontId="8" fillId="0" borderId="18" xfId="1" applyNumberFormat="1" applyFont="1" applyBorder="1" applyAlignment="1">
      <alignment horizontal="center" vertical="center"/>
    </xf>
    <xf numFmtId="44" fontId="8" fillId="0" borderId="42" xfId="1" applyNumberFormat="1" applyFont="1" applyBorder="1" applyAlignment="1">
      <alignment horizontal="center" vertical="center"/>
    </xf>
    <xf numFmtId="0" fontId="57" fillId="0" borderId="8" xfId="0" applyFont="1" applyBorder="1" applyAlignment="1">
      <alignment horizontal="left" vertical="center" wrapText="1"/>
    </xf>
    <xf numFmtId="2" fontId="56" fillId="0" borderId="8" xfId="0" applyNumberFormat="1" applyFont="1" applyBorder="1" applyAlignment="1">
      <alignment horizontal="center" vertical="center"/>
    </xf>
    <xf numFmtId="49" fontId="8" fillId="0" borderId="38" xfId="0" applyNumberFormat="1" applyFont="1" applyBorder="1" applyAlignment="1">
      <alignment horizontal="center" vertical="center"/>
    </xf>
    <xf numFmtId="0" fontId="8" fillId="0"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44" fontId="8" fillId="0" borderId="34" xfId="17" applyNumberFormat="1" applyFont="1" applyFill="1" applyBorder="1" applyAlignment="1">
      <alignment horizontal="center" vertical="center"/>
    </xf>
    <xf numFmtId="0" fontId="8" fillId="0" borderId="8" xfId="26" applyFont="1" applyBorder="1" applyAlignment="1">
      <alignment horizontal="center" vertical="center"/>
    </xf>
    <xf numFmtId="0" fontId="8" fillId="0" borderId="18" xfId="0" applyFont="1" applyFill="1" applyBorder="1" applyAlignment="1">
      <alignment horizontal="center" vertical="center"/>
    </xf>
    <xf numFmtId="2" fontId="8" fillId="0" borderId="18" xfId="0" applyNumberFormat="1" applyFont="1" applyBorder="1" applyAlignment="1">
      <alignment horizontal="center" vertical="center"/>
    </xf>
    <xf numFmtId="44" fontId="8" fillId="0" borderId="42" xfId="17" applyNumberFormat="1" applyFont="1" applyFill="1" applyBorder="1" applyAlignment="1">
      <alignment horizontal="center" vertical="center"/>
    </xf>
    <xf numFmtId="49" fontId="40" fillId="5" borderId="1" xfId="0" applyNumberFormat="1" applyFont="1" applyFill="1" applyBorder="1" applyAlignment="1">
      <alignment horizontal="center" vertical="center"/>
    </xf>
    <xf numFmtId="0" fontId="40" fillId="5" borderId="44" xfId="0" applyFont="1" applyFill="1" applyBorder="1" applyAlignment="1">
      <alignment horizontal="left" vertical="center"/>
    </xf>
    <xf numFmtId="0" fontId="40" fillId="5" borderId="2" xfId="0" applyFont="1" applyFill="1" applyBorder="1" applyAlignment="1">
      <alignment horizontal="center" vertical="center"/>
    </xf>
    <xf numFmtId="2" fontId="55" fillId="5" borderId="2" xfId="0" applyNumberFormat="1" applyFont="1" applyFill="1" applyBorder="1" applyAlignment="1">
      <alignment horizontal="center" vertical="center"/>
    </xf>
    <xf numFmtId="44" fontId="40" fillId="5" borderId="2" xfId="1" applyNumberFormat="1" applyFont="1" applyFill="1" applyBorder="1" applyAlignment="1">
      <alignment horizontal="center" vertical="center"/>
    </xf>
    <xf numFmtId="44" fontId="40" fillId="5" borderId="7" xfId="1" applyNumberFormat="1" applyFont="1" applyFill="1" applyBorder="1" applyAlignment="1">
      <alignment horizontal="center" vertical="center"/>
    </xf>
    <xf numFmtId="0" fontId="40" fillId="3" borderId="0" xfId="0" applyFont="1" applyFill="1" applyBorder="1" applyAlignment="1">
      <alignment horizontal="left" vertical="center"/>
    </xf>
    <xf numFmtId="0" fontId="40" fillId="3" borderId="0" xfId="0" applyFont="1" applyFill="1" applyBorder="1" applyAlignment="1">
      <alignment horizontal="center" vertical="center"/>
    </xf>
    <xf numFmtId="2" fontId="55" fillId="3" borderId="0" xfId="0" applyNumberFormat="1" applyFont="1" applyFill="1" applyBorder="1" applyAlignment="1">
      <alignment horizontal="center" vertical="center"/>
    </xf>
    <xf numFmtId="44" fontId="40" fillId="3" borderId="0" xfId="1" applyNumberFormat="1" applyFont="1" applyFill="1" applyBorder="1" applyAlignment="1">
      <alignment horizontal="center" vertical="center"/>
    </xf>
    <xf numFmtId="44" fontId="40" fillId="3" borderId="70" xfId="1" applyNumberFormat="1" applyFont="1" applyFill="1" applyBorder="1" applyAlignment="1">
      <alignment horizontal="center" vertical="center"/>
    </xf>
    <xf numFmtId="49" fontId="8" fillId="0" borderId="43" xfId="0" applyNumberFormat="1" applyFont="1" applyBorder="1" applyAlignment="1">
      <alignment horizontal="center" vertical="center"/>
    </xf>
    <xf numFmtId="0" fontId="40" fillId="4" borderId="1" xfId="0" applyFont="1" applyFill="1" applyBorder="1" applyAlignment="1">
      <alignment horizontal="left" vertical="center" wrapText="1"/>
    </xf>
    <xf numFmtId="0" fontId="8" fillId="4" borderId="2" xfId="0" applyFont="1" applyFill="1" applyBorder="1" applyAlignment="1">
      <alignment horizontal="center" vertical="center"/>
    </xf>
    <xf numFmtId="2" fontId="56" fillId="4" borderId="2" xfId="0" applyNumberFormat="1" applyFont="1" applyFill="1" applyBorder="1" applyAlignment="1">
      <alignment horizontal="center" vertical="center"/>
    </xf>
    <xf numFmtId="44" fontId="8" fillId="4" borderId="2" xfId="0" applyNumberFormat="1" applyFont="1" applyFill="1" applyBorder="1" applyAlignment="1">
      <alignment horizontal="center" vertical="center"/>
    </xf>
    <xf numFmtId="44" fontId="40" fillId="4" borderId="7" xfId="0" applyNumberFormat="1" applyFont="1" applyFill="1" applyBorder="1" applyAlignment="1">
      <alignment horizontal="center" vertical="center"/>
    </xf>
    <xf numFmtId="0" fontId="57" fillId="0" borderId="67" xfId="0" applyFont="1" applyBorder="1" applyAlignment="1">
      <alignment horizontal="left" vertical="center" wrapText="1"/>
    </xf>
    <xf numFmtId="0" fontId="8" fillId="0" borderId="67" xfId="0" applyFont="1" applyBorder="1" applyAlignment="1">
      <alignment horizontal="center" vertical="center"/>
    </xf>
    <xf numFmtId="2" fontId="56" fillId="0" borderId="67" xfId="0" applyNumberFormat="1" applyFont="1" applyBorder="1" applyAlignment="1">
      <alignment horizontal="center" vertical="center"/>
    </xf>
    <xf numFmtId="44" fontId="8" fillId="0" borderId="67" xfId="1" applyNumberFormat="1" applyFont="1" applyBorder="1" applyAlignment="1">
      <alignment horizontal="center" vertical="center"/>
    </xf>
    <xf numFmtId="44" fontId="8" fillId="0" borderId="68" xfId="1" applyNumberFormat="1" applyFont="1" applyBorder="1" applyAlignment="1">
      <alignment horizontal="center" vertical="center"/>
    </xf>
    <xf numFmtId="0" fontId="8" fillId="0" borderId="8" xfId="0" applyFont="1" applyBorder="1" applyAlignment="1" applyProtection="1">
      <alignment horizontal="center" vertical="center"/>
    </xf>
    <xf numFmtId="2" fontId="8" fillId="0" borderId="8" xfId="0" applyNumberFormat="1" applyFont="1" applyBorder="1" applyAlignment="1" applyProtection="1">
      <alignment horizontal="center" vertical="center"/>
    </xf>
    <xf numFmtId="44" fontId="8" fillId="0" borderId="8" xfId="0" applyNumberFormat="1" applyFont="1" applyBorder="1" applyAlignment="1" applyProtection="1">
      <alignment horizontal="center" vertical="center"/>
    </xf>
    <xf numFmtId="44" fontId="8" fillId="3" borderId="34" xfId="1" applyNumberFormat="1" applyFont="1" applyFill="1" applyBorder="1" applyAlignment="1">
      <alignment horizontal="center" vertical="center"/>
    </xf>
    <xf numFmtId="2" fontId="56" fillId="0" borderId="8" xfId="0" applyNumberFormat="1" applyFont="1" applyBorder="1" applyAlignment="1" applyProtection="1">
      <alignment horizontal="center" vertical="center"/>
    </xf>
    <xf numFmtId="44" fontId="8" fillId="3" borderId="65" xfId="1" applyNumberFormat="1" applyFont="1" applyFill="1" applyBorder="1" applyAlignment="1">
      <alignment horizontal="center" vertical="center"/>
    </xf>
    <xf numFmtId="49" fontId="40" fillId="4" borderId="12" xfId="0" applyNumberFormat="1" applyFont="1" applyFill="1" applyBorder="1" applyAlignment="1">
      <alignment horizontal="center" vertical="center"/>
    </xf>
    <xf numFmtId="0" fontId="40" fillId="4" borderId="69" xfId="0" applyFont="1" applyFill="1" applyBorder="1" applyAlignment="1">
      <alignment horizontal="left" vertical="center"/>
    </xf>
    <xf numFmtId="0" fontId="40" fillId="4" borderId="13" xfId="0" applyFont="1" applyFill="1" applyBorder="1" applyAlignment="1">
      <alignment horizontal="center" vertical="center"/>
    </xf>
    <xf numFmtId="2" fontId="55" fillId="4" borderId="13" xfId="0" applyNumberFormat="1" applyFont="1" applyFill="1" applyBorder="1" applyAlignment="1">
      <alignment horizontal="center" vertical="center"/>
    </xf>
    <xf numFmtId="44" fontId="40" fillId="4" borderId="13" xfId="1" applyNumberFormat="1" applyFont="1" applyFill="1" applyBorder="1" applyAlignment="1">
      <alignment horizontal="center" vertical="center"/>
    </xf>
    <xf numFmtId="44" fontId="40" fillId="4" borderId="14" xfId="1" applyNumberFormat="1" applyFont="1" applyFill="1" applyBorder="1" applyAlignment="1">
      <alignment horizontal="center" vertical="center"/>
    </xf>
    <xf numFmtId="49" fontId="40" fillId="3" borderId="36" xfId="0" applyNumberFormat="1" applyFont="1" applyFill="1" applyBorder="1" applyAlignment="1">
      <alignment horizontal="center" vertical="center"/>
    </xf>
    <xf numFmtId="0" fontId="40" fillId="6" borderId="1" xfId="0" applyFont="1" applyFill="1" applyBorder="1" applyAlignment="1">
      <alignment horizontal="left" vertical="center"/>
    </xf>
    <xf numFmtId="0" fontId="8" fillId="6" borderId="2" xfId="0" applyFont="1" applyFill="1" applyBorder="1" applyAlignment="1">
      <alignment horizontal="center" vertical="center"/>
    </xf>
    <xf numFmtId="2" fontId="56" fillId="6" borderId="2" xfId="0" applyNumberFormat="1" applyFont="1" applyFill="1" applyBorder="1" applyAlignment="1">
      <alignment horizontal="center" vertical="center"/>
    </xf>
    <xf numFmtId="44" fontId="8" fillId="6" borderId="2" xfId="1" applyNumberFormat="1" applyFont="1" applyFill="1" applyBorder="1" applyAlignment="1">
      <alignment horizontal="center" vertical="center"/>
    </xf>
    <xf numFmtId="44" fontId="8" fillId="6" borderId="7" xfId="1" applyNumberFormat="1" applyFont="1" applyFill="1" applyBorder="1" applyAlignment="1">
      <alignment horizontal="center" vertical="center"/>
    </xf>
    <xf numFmtId="2" fontId="8" fillId="0" borderId="8" xfId="36" applyNumberFormat="1" applyFont="1" applyBorder="1" applyAlignment="1">
      <alignment horizontal="center" vertical="center"/>
    </xf>
    <xf numFmtId="49" fontId="40" fillId="6" borderId="12" xfId="0" applyNumberFormat="1" applyFont="1" applyFill="1" applyBorder="1" applyAlignment="1">
      <alignment horizontal="center" vertical="center"/>
    </xf>
    <xf numFmtId="0" fontId="40" fillId="6" borderId="69" xfId="0" applyFont="1" applyFill="1" applyBorder="1" applyAlignment="1">
      <alignment horizontal="left" vertical="center"/>
    </xf>
    <xf numFmtId="0" fontId="40" fillId="6" borderId="13" xfId="0" applyFont="1" applyFill="1" applyBorder="1" applyAlignment="1">
      <alignment horizontal="center" vertical="center"/>
    </xf>
    <xf numFmtId="2" fontId="55" fillId="6" borderId="13" xfId="0" applyNumberFormat="1" applyFont="1" applyFill="1" applyBorder="1" applyAlignment="1">
      <alignment horizontal="center" vertical="center"/>
    </xf>
    <xf numFmtId="44" fontId="40" fillId="6" borderId="13" xfId="1" applyNumberFormat="1" applyFont="1" applyFill="1" applyBorder="1" applyAlignment="1">
      <alignment horizontal="center" vertical="center"/>
    </xf>
    <xf numFmtId="44" fontId="40" fillId="6" borderId="14" xfId="1" applyNumberFormat="1" applyFont="1" applyFill="1" applyBorder="1" applyAlignment="1">
      <alignment horizontal="center" vertical="center"/>
    </xf>
    <xf numFmtId="49" fontId="8" fillId="0" borderId="0" xfId="0" applyNumberFormat="1" applyFont="1" applyAlignment="1">
      <alignment horizontal="center" vertical="center"/>
    </xf>
    <xf numFmtId="2" fontId="56" fillId="0" borderId="0" xfId="0" applyNumberFormat="1" applyFont="1" applyAlignment="1">
      <alignment horizontal="center" vertical="center"/>
    </xf>
    <xf numFmtId="0" fontId="40" fillId="0" borderId="0" xfId="0" applyFont="1" applyAlignment="1">
      <alignment vertical="center"/>
    </xf>
    <xf numFmtId="0" fontId="8" fillId="0" borderId="8" xfId="0" applyFont="1" applyBorder="1" applyAlignment="1">
      <alignment horizontal="left" vertical="center" wrapText="1"/>
    </xf>
    <xf numFmtId="0" fontId="8" fillId="0" borderId="64" xfId="26" applyFont="1" applyBorder="1" applyAlignment="1">
      <alignment horizontal="left" vertical="center" wrapText="1"/>
    </xf>
    <xf numFmtId="0" fontId="8" fillId="0" borderId="8" xfId="0" applyFont="1" applyBorder="1" applyAlignment="1">
      <alignment vertical="center" wrapText="1"/>
    </xf>
    <xf numFmtId="0" fontId="8" fillId="0" borderId="8" xfId="24" applyFont="1" applyFill="1" applyBorder="1" applyAlignment="1">
      <alignment vertical="center" wrapText="1"/>
    </xf>
    <xf numFmtId="0" fontId="8" fillId="0" borderId="18" xfId="0" applyFont="1" applyBorder="1" applyAlignment="1">
      <alignment vertical="center" wrapText="1"/>
    </xf>
    <xf numFmtId="0" fontId="8" fillId="0" borderId="8" xfId="0" applyFont="1" applyBorder="1" applyAlignment="1">
      <alignment vertical="center" wrapText="1" shrinkToFit="1"/>
    </xf>
    <xf numFmtId="0" fontId="8" fillId="3" borderId="8" xfId="0" applyFont="1" applyFill="1" applyBorder="1" applyAlignment="1">
      <alignment horizontal="left" vertical="center" wrapText="1"/>
    </xf>
    <xf numFmtId="0" fontId="8" fillId="0" borderId="8" xfId="0" applyFont="1" applyBorder="1" applyAlignment="1" applyProtection="1">
      <alignment horizontal="left" vertical="center" wrapText="1"/>
    </xf>
    <xf numFmtId="0" fontId="8" fillId="0" borderId="8" xfId="0" applyFont="1" applyBorder="1" applyAlignment="1" applyProtection="1">
      <alignment horizontal="left" vertical="center"/>
    </xf>
    <xf numFmtId="0" fontId="8" fillId="3" borderId="8" xfId="0" applyFont="1" applyFill="1" applyBorder="1" applyAlignment="1">
      <alignment vertical="center" wrapText="1"/>
    </xf>
    <xf numFmtId="0" fontId="8" fillId="0" borderId="64" xfId="0" applyFont="1" applyBorder="1" applyAlignment="1">
      <alignment horizontal="left" vertical="center" wrapText="1"/>
    </xf>
    <xf numFmtId="0" fontId="8" fillId="0" borderId="8" xfId="36" applyFont="1" applyBorder="1" applyAlignment="1">
      <alignment horizontal="left" vertical="center" wrapText="1"/>
    </xf>
    <xf numFmtId="0" fontId="8" fillId="0" borderId="8" xfId="26" applyFont="1" applyBorder="1" applyAlignment="1">
      <alignment horizontal="left" vertical="center" wrapText="1" shrinkToFit="1"/>
    </xf>
    <xf numFmtId="44" fontId="40" fillId="2" borderId="29" xfId="1" applyNumberFormat="1" applyFont="1" applyFill="1" applyBorder="1" applyAlignment="1">
      <alignment horizontal="center" vertical="center" wrapText="1"/>
    </xf>
    <xf numFmtId="0" fontId="40" fillId="34" borderId="1" xfId="0" applyFont="1" applyFill="1" applyBorder="1" applyAlignment="1">
      <alignment horizontal="left" vertical="center"/>
    </xf>
    <xf numFmtId="0" fontId="8" fillId="34" borderId="2" xfId="0" applyFont="1" applyFill="1" applyBorder="1" applyAlignment="1">
      <alignment horizontal="center" vertical="center"/>
    </xf>
    <xf numFmtId="2" fontId="8" fillId="34" borderId="2" xfId="0" applyNumberFormat="1" applyFont="1" applyFill="1" applyBorder="1" applyAlignment="1">
      <alignment horizontal="center" vertical="center"/>
    </xf>
    <xf numFmtId="44" fontId="8" fillId="34" borderId="2" xfId="0" applyNumberFormat="1" applyFont="1" applyFill="1" applyBorder="1" applyAlignment="1">
      <alignment horizontal="center" vertical="center"/>
    </xf>
    <xf numFmtId="44" fontId="8" fillId="34" borderId="7" xfId="0" applyNumberFormat="1" applyFont="1" applyFill="1" applyBorder="1" applyAlignment="1">
      <alignment horizontal="center" vertical="center"/>
    </xf>
    <xf numFmtId="49" fontId="40" fillId="34" borderId="41" xfId="0" applyNumberFormat="1" applyFont="1" applyFill="1" applyBorder="1" applyAlignment="1">
      <alignment horizontal="center" vertical="center"/>
    </xf>
    <xf numFmtId="0" fontId="40" fillId="34" borderId="48" xfId="0" applyFont="1" applyFill="1" applyBorder="1" applyAlignment="1">
      <alignment horizontal="left" vertical="center"/>
    </xf>
    <xf numFmtId="0" fontId="40" fillId="34" borderId="2" xfId="0" applyFont="1" applyFill="1" applyBorder="1" applyAlignment="1">
      <alignment horizontal="center" vertical="center"/>
    </xf>
    <xf numFmtId="2" fontId="55" fillId="34" borderId="2" xfId="0" applyNumberFormat="1" applyFont="1" applyFill="1" applyBorder="1" applyAlignment="1">
      <alignment horizontal="center" vertical="center"/>
    </xf>
    <xf numFmtId="44" fontId="40" fillId="34" borderId="2" xfId="1" applyNumberFormat="1" applyFont="1" applyFill="1" applyBorder="1" applyAlignment="1">
      <alignment horizontal="center" vertical="center"/>
    </xf>
    <xf numFmtId="44" fontId="40" fillId="34" borderId="73" xfId="0" applyNumberFormat="1" applyFont="1" applyFill="1" applyBorder="1" applyAlignment="1">
      <alignment horizontal="center" vertical="center"/>
    </xf>
    <xf numFmtId="44" fontId="7" fillId="34" borderId="7" xfId="26" applyNumberFormat="1" applyFont="1" applyFill="1" applyBorder="1" applyAlignment="1">
      <alignment horizontal="center" vertical="center"/>
    </xf>
    <xf numFmtId="0" fontId="8" fillId="0" borderId="0" xfId="26" applyFont="1" applyAlignment="1">
      <alignment vertical="center"/>
    </xf>
    <xf numFmtId="0" fontId="8" fillId="0" borderId="0" xfId="26" applyFont="1" applyFill="1" applyAlignment="1">
      <alignment vertical="center"/>
    </xf>
    <xf numFmtId="0" fontId="7" fillId="0" borderId="8" xfId="0" applyFont="1" applyBorder="1" applyAlignment="1" applyProtection="1">
      <alignment horizontal="left" vertical="center" wrapText="1"/>
      <protection locked="0"/>
    </xf>
    <xf numFmtId="171" fontId="7" fillId="0" borderId="34" xfId="0" applyNumberFormat="1" applyFont="1" applyBorder="1" applyAlignment="1">
      <alignment horizontal="right" vertical="center"/>
    </xf>
    <xf numFmtId="0" fontId="7" fillId="0" borderId="8" xfId="24" quotePrefix="1" applyFont="1" applyFill="1" applyBorder="1" applyAlignment="1">
      <alignment vertical="center" wrapText="1"/>
    </xf>
    <xf numFmtId="0" fontId="8" fillId="0" borderId="8" xfId="24" applyFont="1" applyFill="1" applyBorder="1" applyAlignment="1">
      <alignment horizontal="left" vertical="center" wrapText="1"/>
    </xf>
    <xf numFmtId="0" fontId="7" fillId="0" borderId="58" xfId="24" applyFill="1" applyBorder="1" applyAlignment="1">
      <alignment horizontal="left" vertical="center" wrapText="1"/>
    </xf>
    <xf numFmtId="0" fontId="7" fillId="0" borderId="8" xfId="24" quotePrefix="1" applyFont="1" applyFill="1" applyBorder="1" applyAlignment="1">
      <alignment horizontal="left" vertical="center" wrapText="1"/>
    </xf>
    <xf numFmtId="0" fontId="7" fillId="0" borderId="46" xfId="24" applyFill="1" applyBorder="1" applyAlignment="1">
      <alignment vertical="center" wrapText="1"/>
    </xf>
    <xf numFmtId="0" fontId="8" fillId="0" borderId="64" xfId="24" applyFont="1" applyFill="1" applyBorder="1" applyAlignment="1">
      <alignment vertical="center" wrapText="1"/>
    </xf>
    <xf numFmtId="0" fontId="8" fillId="0" borderId="46" xfId="24" applyFont="1" applyFill="1" applyBorder="1" applyAlignment="1">
      <alignment vertical="center" wrapText="1"/>
    </xf>
    <xf numFmtId="49" fontId="7" fillId="0" borderId="8" xfId="36" applyNumberFormat="1" applyFont="1" applyBorder="1" applyAlignment="1">
      <alignment horizontal="left" vertical="center" wrapText="1"/>
    </xf>
    <xf numFmtId="0" fontId="39" fillId="0" borderId="0" xfId="26" applyFont="1" applyAlignment="1">
      <alignment vertical="center"/>
    </xf>
    <xf numFmtId="0" fontId="50" fillId="0" borderId="8" xfId="15" applyFont="1" applyBorder="1" applyAlignment="1">
      <alignment vertical="center" wrapText="1"/>
    </xf>
    <xf numFmtId="0" fontId="43" fillId="0" borderId="0" xfId="15" applyFont="1" applyAlignment="1">
      <alignment vertical="center" wrapText="1"/>
    </xf>
    <xf numFmtId="0" fontId="7" fillId="0" borderId="35" xfId="15" applyFont="1" applyBorder="1" applyAlignment="1">
      <alignment vertical="center" wrapText="1"/>
    </xf>
    <xf numFmtId="0" fontId="7" fillId="0" borderId="8" xfId="15" applyFont="1" applyBorder="1" applyAlignment="1">
      <alignment vertical="center" wrapText="1"/>
    </xf>
    <xf numFmtId="0" fontId="7" fillId="0" borderId="64" xfId="15" applyFont="1" applyBorder="1" applyAlignment="1">
      <alignment vertical="center" wrapText="1"/>
    </xf>
    <xf numFmtId="0" fontId="50" fillId="0" borderId="35" xfId="15" applyFont="1" applyBorder="1" applyAlignment="1">
      <alignment vertical="center" wrapText="1"/>
    </xf>
    <xf numFmtId="0" fontId="50" fillId="0" borderId="64" xfId="15" applyFont="1" applyBorder="1" applyAlignment="1">
      <alignment vertical="center" wrapText="1"/>
    </xf>
    <xf numFmtId="49" fontId="43" fillId="0" borderId="0" xfId="26" applyNumberFormat="1" applyFont="1" applyAlignment="1">
      <alignment horizontal="center" vertical="center" wrapText="1"/>
    </xf>
    <xf numFmtId="0" fontId="43" fillId="0" borderId="0" xfId="26" applyFont="1" applyAlignment="1">
      <alignment vertical="center" wrapText="1"/>
    </xf>
    <xf numFmtId="0" fontId="7" fillId="0" borderId="0" xfId="26" applyFont="1" applyAlignment="1">
      <alignment horizontal="center" vertical="center" wrapText="1"/>
    </xf>
    <xf numFmtId="2" fontId="7" fillId="0" borderId="0" xfId="26" applyNumberFormat="1" applyFont="1" applyAlignment="1">
      <alignment horizontal="center" vertical="center" wrapText="1"/>
    </xf>
    <xf numFmtId="44" fontId="7" fillId="0" borderId="0" xfId="26" applyNumberFormat="1" applyFont="1" applyAlignment="1">
      <alignment horizontal="center" vertical="center" wrapText="1"/>
    </xf>
    <xf numFmtId="44" fontId="7" fillId="0" borderId="0" xfId="26" applyNumberFormat="1" applyFont="1" applyBorder="1" applyAlignment="1">
      <alignment horizontal="center" vertical="center" wrapText="1"/>
    </xf>
    <xf numFmtId="0" fontId="8" fillId="0" borderId="0" xfId="26" applyFont="1" applyAlignment="1">
      <alignment vertical="center" wrapText="1"/>
    </xf>
    <xf numFmtId="44" fontId="7" fillId="0" borderId="13" xfId="26" applyNumberFormat="1" applyFont="1" applyBorder="1" applyAlignment="1">
      <alignment horizontal="center" vertical="center" wrapText="1"/>
    </xf>
    <xf numFmtId="0" fontId="43" fillId="2" borderId="29" xfId="26" applyFont="1" applyFill="1" applyBorder="1" applyAlignment="1">
      <alignment horizontal="center" vertical="center" wrapText="1"/>
    </xf>
    <xf numFmtId="2" fontId="43" fillId="2" borderId="29" xfId="26" applyNumberFormat="1" applyFont="1" applyFill="1" applyBorder="1" applyAlignment="1">
      <alignment horizontal="center" vertical="center" wrapText="1"/>
    </xf>
    <xf numFmtId="44" fontId="43" fillId="2" borderId="30" xfId="26" applyNumberFormat="1" applyFont="1" applyFill="1" applyBorder="1" applyAlignment="1">
      <alignment horizontal="center" vertical="center" wrapText="1"/>
    </xf>
    <xf numFmtId="0" fontId="43" fillId="0" borderId="2" xfId="26" applyFont="1" applyFill="1" applyBorder="1" applyAlignment="1">
      <alignment horizontal="center" vertical="center" wrapText="1"/>
    </xf>
    <xf numFmtId="2" fontId="43" fillId="0" borderId="2" xfId="26" applyNumberFormat="1" applyFont="1" applyFill="1" applyBorder="1" applyAlignment="1">
      <alignment horizontal="center" vertical="center" wrapText="1"/>
    </xf>
    <xf numFmtId="44" fontId="43" fillId="0" borderId="2" xfId="1" applyNumberFormat="1" applyFont="1" applyFill="1" applyBorder="1" applyAlignment="1">
      <alignment horizontal="center" vertical="center" wrapText="1"/>
    </xf>
    <xf numFmtId="44" fontId="43" fillId="0" borderId="2" xfId="26" applyNumberFormat="1" applyFont="1" applyFill="1" applyBorder="1" applyAlignment="1">
      <alignment horizontal="center" vertical="center" wrapText="1"/>
    </xf>
    <xf numFmtId="0" fontId="8" fillId="0" borderId="0" xfId="26" applyFont="1" applyFill="1" applyAlignment="1">
      <alignment vertical="center" wrapText="1"/>
    </xf>
    <xf numFmtId="49" fontId="7" fillId="0" borderId="37" xfId="26" applyNumberFormat="1" applyFont="1" applyBorder="1" applyAlignment="1">
      <alignment horizontal="center" vertical="center" wrapText="1"/>
    </xf>
    <xf numFmtId="0" fontId="43" fillId="34" borderId="1" xfId="26" applyFont="1" applyFill="1" applyBorder="1" applyAlignment="1">
      <alignment horizontal="left" vertical="center" wrapText="1"/>
    </xf>
    <xf numFmtId="0" fontId="7" fillId="34" borderId="2" xfId="26" applyFont="1" applyFill="1" applyBorder="1" applyAlignment="1">
      <alignment horizontal="center" vertical="center" wrapText="1"/>
    </xf>
    <xf numFmtId="2" fontId="7" fillId="34" borderId="2" xfId="26" applyNumberFormat="1" applyFont="1" applyFill="1" applyBorder="1" applyAlignment="1">
      <alignment horizontal="center" vertical="center" wrapText="1"/>
    </xf>
    <xf numFmtId="44" fontId="7" fillId="34" borderId="2" xfId="26" applyNumberFormat="1" applyFont="1" applyFill="1" applyBorder="1" applyAlignment="1">
      <alignment horizontal="center" vertical="center" wrapText="1"/>
    </xf>
    <xf numFmtId="44" fontId="7" fillId="34" borderId="7" xfId="26" applyNumberFormat="1" applyFont="1" applyFill="1" applyBorder="1" applyAlignment="1">
      <alignment horizontal="center" vertical="center" wrapText="1"/>
    </xf>
    <xf numFmtId="49" fontId="7" fillId="0" borderId="38" xfId="26" applyNumberFormat="1" applyFont="1" applyBorder="1" applyAlignment="1">
      <alignment horizontal="center" vertical="center" wrapText="1"/>
    </xf>
    <xf numFmtId="0" fontId="7" fillId="0" borderId="35" xfId="26" applyFont="1" applyBorder="1" applyAlignment="1">
      <alignment horizontal="center" vertical="center" wrapText="1"/>
    </xf>
    <xf numFmtId="2" fontId="7" fillId="0" borderId="35" xfId="26" applyNumberFormat="1" applyFont="1" applyBorder="1" applyAlignment="1">
      <alignment horizontal="center" vertical="center" wrapText="1"/>
    </xf>
    <xf numFmtId="44" fontId="7" fillId="0" borderId="35" xfId="1" applyNumberFormat="1" applyFont="1" applyBorder="1" applyAlignment="1">
      <alignment horizontal="center" vertical="center" wrapText="1"/>
    </xf>
    <xf numFmtId="44" fontId="7" fillId="0" borderId="39" xfId="1" applyNumberFormat="1" applyFont="1" applyBorder="1" applyAlignment="1">
      <alignment horizontal="center" vertical="center" wrapText="1"/>
    </xf>
    <xf numFmtId="0" fontId="43" fillId="34" borderId="2" xfId="0" applyFont="1" applyFill="1" applyBorder="1" applyAlignment="1">
      <alignment horizontal="center" vertical="center" wrapText="1"/>
    </xf>
    <xf numFmtId="2" fontId="46" fillId="34" borderId="2" xfId="0" applyNumberFormat="1" applyFont="1" applyFill="1" applyBorder="1" applyAlignment="1">
      <alignment horizontal="center" vertical="center" wrapText="1"/>
    </xf>
    <xf numFmtId="44" fontId="43" fillId="34" borderId="2" xfId="1" applyNumberFormat="1" applyFont="1" applyFill="1" applyBorder="1" applyAlignment="1">
      <alignment horizontal="center" vertical="center" wrapText="1"/>
    </xf>
    <xf numFmtId="0" fontId="7" fillId="0" borderId="0" xfId="0" applyFont="1" applyAlignment="1">
      <alignment vertical="center" wrapText="1"/>
    </xf>
    <xf numFmtId="49" fontId="43" fillId="3" borderId="2" xfId="26" applyNumberFormat="1" applyFont="1" applyFill="1" applyBorder="1" applyAlignment="1">
      <alignment horizontal="center" vertical="center" wrapText="1"/>
    </xf>
    <xf numFmtId="0" fontId="43" fillId="3" borderId="2" xfId="26" applyFont="1" applyFill="1" applyBorder="1" applyAlignment="1">
      <alignment horizontal="left" vertical="center" wrapText="1"/>
    </xf>
    <xf numFmtId="0" fontId="43" fillId="3" borderId="2" xfId="26" applyFont="1" applyFill="1" applyBorder="1" applyAlignment="1">
      <alignment horizontal="center" vertical="center" wrapText="1"/>
    </xf>
    <xf numFmtId="2" fontId="43" fillId="3" borderId="2" xfId="26" applyNumberFormat="1" applyFont="1" applyFill="1" applyBorder="1" applyAlignment="1">
      <alignment horizontal="center" vertical="center" wrapText="1"/>
    </xf>
    <xf numFmtId="44" fontId="43" fillId="3" borderId="2" xfId="1" applyNumberFormat="1" applyFont="1" applyFill="1" applyBorder="1" applyAlignment="1">
      <alignment horizontal="center" vertical="center" wrapText="1"/>
    </xf>
    <xf numFmtId="44" fontId="43" fillId="3" borderId="2" xfId="26" applyNumberFormat="1" applyFont="1" applyFill="1" applyBorder="1" applyAlignment="1">
      <alignment horizontal="center" vertical="center" wrapText="1"/>
    </xf>
    <xf numFmtId="49" fontId="7" fillId="0" borderId="40" xfId="26" applyNumberFormat="1" applyFont="1" applyBorder="1" applyAlignment="1">
      <alignment horizontal="center" vertical="center" wrapText="1"/>
    </xf>
    <xf numFmtId="0" fontId="43" fillId="5" borderId="1" xfId="26" applyFont="1" applyFill="1" applyBorder="1" applyAlignment="1">
      <alignment horizontal="left" vertical="center" wrapText="1"/>
    </xf>
    <xf numFmtId="0" fontId="7" fillId="5" borderId="2" xfId="26" applyFont="1" applyFill="1" applyBorder="1" applyAlignment="1">
      <alignment horizontal="center" vertical="center" wrapText="1"/>
    </xf>
    <xf numFmtId="2" fontId="7" fillId="5" borderId="2" xfId="26" applyNumberFormat="1" applyFont="1" applyFill="1" applyBorder="1" applyAlignment="1">
      <alignment horizontal="center" vertical="center" wrapText="1"/>
    </xf>
    <xf numFmtId="44" fontId="7" fillId="5" borderId="2" xfId="1" applyNumberFormat="1" applyFont="1" applyFill="1" applyBorder="1" applyAlignment="1">
      <alignment horizontal="center" vertical="center" wrapText="1"/>
    </xf>
    <xf numFmtId="44" fontId="7" fillId="5" borderId="7" xfId="1" applyNumberFormat="1" applyFont="1" applyFill="1" applyBorder="1" applyAlignment="1">
      <alignment horizontal="center" vertical="center" wrapText="1"/>
    </xf>
    <xf numFmtId="49" fontId="7" fillId="0" borderId="72" xfId="26" applyNumberFormat="1" applyFont="1" applyBorder="1" applyAlignment="1">
      <alignment horizontal="center" vertical="center" wrapText="1"/>
    </xf>
    <xf numFmtId="0" fontId="7" fillId="0" borderId="18" xfId="26" applyFont="1" applyBorder="1" applyAlignment="1">
      <alignment horizontal="center" vertical="center" wrapText="1"/>
    </xf>
    <xf numFmtId="2" fontId="7" fillId="0" borderId="18" xfId="26" applyNumberFormat="1" applyFont="1" applyBorder="1" applyAlignment="1">
      <alignment horizontal="center" vertical="center" wrapText="1"/>
    </xf>
    <xf numFmtId="44" fontId="7" fillId="0" borderId="18" xfId="1" applyNumberFormat="1" applyFont="1" applyBorder="1" applyAlignment="1">
      <alignment horizontal="center" vertical="center" wrapText="1"/>
    </xf>
    <xf numFmtId="44" fontId="7" fillId="0" borderId="42" xfId="1" applyNumberFormat="1" applyFont="1" applyBorder="1" applyAlignment="1">
      <alignment horizontal="center" vertical="center" wrapText="1"/>
    </xf>
    <xf numFmtId="49" fontId="43" fillId="5" borderId="1" xfId="26" applyNumberFormat="1" applyFont="1" applyFill="1" applyBorder="1" applyAlignment="1">
      <alignment horizontal="center" vertical="center" wrapText="1"/>
    </xf>
    <xf numFmtId="0" fontId="43" fillId="5" borderId="44" xfId="26" applyFont="1" applyFill="1" applyBorder="1" applyAlignment="1">
      <alignment horizontal="left" vertical="center" wrapText="1"/>
    </xf>
    <xf numFmtId="0" fontId="43" fillId="5" borderId="2" xfId="26" applyFont="1" applyFill="1" applyBorder="1" applyAlignment="1">
      <alignment horizontal="center" vertical="center" wrapText="1"/>
    </xf>
    <xf numFmtId="2" fontId="43" fillId="5" borderId="2" xfId="26" applyNumberFormat="1" applyFont="1" applyFill="1" applyBorder="1" applyAlignment="1">
      <alignment horizontal="center" vertical="center" wrapText="1"/>
    </xf>
    <xf numFmtId="44" fontId="43" fillId="5" borderId="2" xfId="1" applyNumberFormat="1" applyFont="1" applyFill="1" applyBorder="1" applyAlignment="1">
      <alignment horizontal="center" vertical="center" wrapText="1"/>
    </xf>
    <xf numFmtId="44" fontId="43" fillId="5" borderId="7" xfId="1" applyNumberFormat="1" applyFont="1" applyFill="1" applyBorder="1" applyAlignment="1">
      <alignment horizontal="center" vertical="center" wrapText="1"/>
    </xf>
    <xf numFmtId="49" fontId="43" fillId="3" borderId="36" xfId="26" applyNumberFormat="1" applyFont="1" applyFill="1" applyBorder="1" applyAlignment="1">
      <alignment horizontal="center" vertical="center" wrapText="1"/>
    </xf>
    <xf numFmtId="0" fontId="43" fillId="3" borderId="0" xfId="26" applyFont="1" applyFill="1" applyAlignment="1">
      <alignment horizontal="left" vertical="center" wrapText="1"/>
    </xf>
    <xf numFmtId="0" fontId="43" fillId="3" borderId="0" xfId="26" applyFont="1" applyFill="1" applyAlignment="1">
      <alignment horizontal="center" vertical="center" wrapText="1"/>
    </xf>
    <xf numFmtId="2" fontId="43" fillId="3" borderId="0" xfId="26" applyNumberFormat="1" applyFont="1" applyFill="1" applyAlignment="1">
      <alignment horizontal="center" vertical="center" wrapText="1"/>
    </xf>
    <xf numFmtId="44" fontId="43" fillId="3" borderId="0" xfId="1" applyNumberFormat="1" applyFont="1" applyFill="1" applyBorder="1" applyAlignment="1">
      <alignment horizontal="center" vertical="center" wrapText="1"/>
    </xf>
    <xf numFmtId="44" fontId="43" fillId="3" borderId="36" xfId="1" applyNumberFormat="1" applyFont="1" applyFill="1" applyBorder="1" applyAlignment="1">
      <alignment horizontal="center" vertical="center" wrapText="1"/>
    </xf>
    <xf numFmtId="49" fontId="7" fillId="0" borderId="43" xfId="26" applyNumberFormat="1" applyFont="1" applyBorder="1" applyAlignment="1">
      <alignment horizontal="center" vertical="center" wrapText="1"/>
    </xf>
    <xf numFmtId="0" fontId="7" fillId="4" borderId="2" xfId="26" applyFont="1" applyFill="1" applyBorder="1" applyAlignment="1">
      <alignment horizontal="center" vertical="center" wrapText="1"/>
    </xf>
    <xf numFmtId="2" fontId="7" fillId="4" borderId="2" xfId="26" applyNumberFormat="1" applyFont="1" applyFill="1" applyBorder="1" applyAlignment="1">
      <alignment horizontal="center" vertical="center" wrapText="1"/>
    </xf>
    <xf numFmtId="44" fontId="7" fillId="4" borderId="2" xfId="26" applyNumberFormat="1" applyFont="1" applyFill="1" applyBorder="1" applyAlignment="1">
      <alignment horizontal="center" vertical="center" wrapText="1"/>
    </xf>
    <xf numFmtId="44" fontId="43" fillId="4" borderId="7" xfId="26" applyNumberFormat="1" applyFont="1" applyFill="1" applyBorder="1" applyAlignment="1">
      <alignment horizontal="center" vertical="center" wrapText="1"/>
    </xf>
    <xf numFmtId="49" fontId="7" fillId="0" borderId="41" xfId="26" applyNumberFormat="1" applyFont="1" applyBorder="1" applyAlignment="1">
      <alignment horizontal="center" vertical="center" wrapText="1"/>
    </xf>
    <xf numFmtId="49" fontId="7" fillId="0" borderId="72" xfId="0" applyNumberFormat="1" applyFont="1" applyBorder="1" applyAlignment="1">
      <alignment horizontal="center" vertical="center" wrapText="1"/>
    </xf>
    <xf numFmtId="0" fontId="7" fillId="0" borderId="8" xfId="0" applyFont="1" applyBorder="1" applyAlignment="1">
      <alignment horizontal="center" vertical="center" wrapText="1"/>
    </xf>
    <xf numFmtId="2" fontId="7" fillId="0" borderId="8" xfId="0" applyNumberFormat="1" applyFont="1" applyBorder="1" applyAlignment="1">
      <alignment horizontal="center" vertical="center" wrapText="1"/>
    </xf>
    <xf numFmtId="171" fontId="7" fillId="0" borderId="34" xfId="0" applyNumberFormat="1" applyFont="1" applyBorder="1" applyAlignment="1">
      <alignment horizontal="right" vertical="center" wrapText="1"/>
    </xf>
    <xf numFmtId="0" fontId="7" fillId="0" borderId="8" xfId="26" applyFont="1" applyBorder="1" applyAlignment="1">
      <alignment horizontal="center" vertical="center" wrapText="1"/>
    </xf>
    <xf numFmtId="2" fontId="7" fillId="0" borderId="8" xfId="26" applyNumberFormat="1" applyFont="1" applyBorder="1" applyAlignment="1">
      <alignment horizontal="center" vertical="center" wrapText="1"/>
    </xf>
    <xf numFmtId="44" fontId="7" fillId="0" borderId="8" xfId="26" applyNumberFormat="1" applyFont="1" applyBorder="1" applyAlignment="1">
      <alignment horizontal="center" vertical="center" wrapText="1"/>
    </xf>
    <xf numFmtId="44" fontId="7" fillId="3" borderId="34" xfId="1" applyNumberFormat="1" applyFont="1" applyFill="1" applyBorder="1" applyAlignment="1">
      <alignment horizontal="center" vertical="center" wrapText="1"/>
    </xf>
    <xf numFmtId="49" fontId="43" fillId="4" borderId="1" xfId="26" applyNumberFormat="1" applyFont="1" applyFill="1" applyBorder="1" applyAlignment="1">
      <alignment horizontal="center" vertical="center" wrapText="1"/>
    </xf>
    <xf numFmtId="0" fontId="43" fillId="4" borderId="44" xfId="26" applyFont="1" applyFill="1" applyBorder="1" applyAlignment="1">
      <alignment horizontal="left" vertical="center" wrapText="1"/>
    </xf>
    <xf numFmtId="0" fontId="43" fillId="4" borderId="2" xfId="26" applyFont="1" applyFill="1" applyBorder="1" applyAlignment="1">
      <alignment horizontal="center" vertical="center" wrapText="1"/>
    </xf>
    <xf numFmtId="2" fontId="43" fillId="4" borderId="2" xfId="26" applyNumberFormat="1" applyFont="1" applyFill="1" applyBorder="1" applyAlignment="1">
      <alignment horizontal="center" vertical="center" wrapText="1"/>
    </xf>
    <xf numFmtId="44" fontId="43" fillId="4" borderId="2" xfId="1" applyNumberFormat="1" applyFont="1" applyFill="1" applyBorder="1" applyAlignment="1">
      <alignment horizontal="center" vertical="center" wrapText="1"/>
    </xf>
    <xf numFmtId="44" fontId="43" fillId="4" borderId="7" xfId="1" applyNumberFormat="1" applyFont="1" applyFill="1" applyBorder="1" applyAlignment="1">
      <alignment horizontal="center" vertical="center" wrapText="1"/>
    </xf>
    <xf numFmtId="49" fontId="43" fillId="0" borderId="36" xfId="26" applyNumberFormat="1" applyFont="1" applyBorder="1" applyAlignment="1">
      <alignment horizontal="center" vertical="center" wrapText="1"/>
    </xf>
    <xf numFmtId="0" fontId="43" fillId="0" borderId="36" xfId="26" applyFont="1" applyBorder="1" applyAlignment="1">
      <alignment horizontal="left" vertical="center" wrapText="1"/>
    </xf>
    <xf numFmtId="0" fontId="43" fillId="0" borderId="36" xfId="26" applyFont="1" applyBorder="1" applyAlignment="1">
      <alignment horizontal="center" vertical="center" wrapText="1"/>
    </xf>
    <xf numFmtId="2" fontId="43" fillId="0" borderId="36" xfId="26" applyNumberFormat="1" applyFont="1" applyBorder="1" applyAlignment="1">
      <alignment horizontal="center" vertical="center" wrapText="1"/>
    </xf>
    <xf numFmtId="44" fontId="43" fillId="0" borderId="36" xfId="1" applyNumberFormat="1" applyFont="1" applyFill="1" applyBorder="1" applyAlignment="1">
      <alignment horizontal="center" vertical="center" wrapText="1"/>
    </xf>
    <xf numFmtId="49" fontId="7" fillId="0" borderId="33" xfId="26" applyNumberFormat="1" applyFont="1" applyBorder="1" applyAlignment="1">
      <alignment horizontal="center" vertical="center" wrapText="1"/>
    </xf>
    <xf numFmtId="44" fontId="7" fillId="0" borderId="8" xfId="1"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49" fontId="8" fillId="0" borderId="33" xfId="0" applyNumberFormat="1" applyFont="1" applyBorder="1" applyAlignment="1">
      <alignment horizontal="center" vertical="center" wrapText="1"/>
    </xf>
    <xf numFmtId="0" fontId="8" fillId="0" borderId="8" xfId="0" applyFont="1" applyBorder="1" applyAlignment="1">
      <alignment horizontal="center" vertical="center" wrapText="1"/>
    </xf>
    <xf numFmtId="2" fontId="8" fillId="0" borderId="8" xfId="0" applyNumberFormat="1" applyFont="1" applyBorder="1" applyAlignment="1">
      <alignment horizontal="center" vertical="center" wrapText="1"/>
    </xf>
    <xf numFmtId="49" fontId="7" fillId="0" borderId="33" xfId="26" applyNumberFormat="1" applyBorder="1" applyAlignment="1">
      <alignment horizontal="center" vertical="center" wrapText="1"/>
    </xf>
    <xf numFmtId="0" fontId="7" fillId="0" borderId="8" xfId="26" applyBorder="1" applyAlignment="1">
      <alignment horizontal="center" vertical="center" wrapText="1"/>
    </xf>
    <xf numFmtId="0" fontId="7" fillId="0" borderId="64" xfId="26" applyFont="1" applyBorder="1" applyAlignment="1">
      <alignment horizontal="center" vertical="center" wrapText="1"/>
    </xf>
    <xf numFmtId="2" fontId="7" fillId="0" borderId="64" xfId="26" applyNumberFormat="1" applyFont="1" applyBorder="1" applyAlignment="1">
      <alignment horizontal="center" vertical="center" wrapText="1"/>
    </xf>
    <xf numFmtId="0" fontId="43" fillId="3" borderId="36" xfId="26" applyFont="1" applyFill="1" applyBorder="1" applyAlignment="1">
      <alignment horizontal="left" vertical="center" wrapText="1"/>
    </xf>
    <xf numFmtId="0" fontId="43" fillId="3" borderId="36" xfId="26" applyFont="1" applyFill="1" applyBorder="1" applyAlignment="1">
      <alignment horizontal="center" vertical="center" wrapText="1"/>
    </xf>
    <xf numFmtId="2" fontId="43" fillId="3" borderId="36" xfId="26" applyNumberFormat="1" applyFont="1" applyFill="1" applyBorder="1" applyAlignment="1">
      <alignment horizontal="center" vertical="center" wrapText="1"/>
    </xf>
    <xf numFmtId="44" fontId="43" fillId="3" borderId="70" xfId="1" applyNumberFormat="1" applyFont="1" applyFill="1" applyBorder="1" applyAlignment="1">
      <alignment horizontal="center" vertical="center" wrapText="1"/>
    </xf>
    <xf numFmtId="0" fontId="43" fillId="6" borderId="1" xfId="26" applyFont="1" applyFill="1" applyBorder="1" applyAlignment="1">
      <alignment horizontal="left" vertical="center" wrapText="1"/>
    </xf>
    <xf numFmtId="0" fontId="7" fillId="6" borderId="2" xfId="26" applyFont="1" applyFill="1" applyBorder="1" applyAlignment="1">
      <alignment horizontal="center" vertical="center" wrapText="1"/>
    </xf>
    <xf numFmtId="2" fontId="7" fillId="6" borderId="2" xfId="26" applyNumberFormat="1" applyFont="1" applyFill="1" applyBorder="1" applyAlignment="1">
      <alignment horizontal="center" vertical="center" wrapText="1"/>
    </xf>
    <xf numFmtId="44" fontId="7" fillId="6" borderId="2" xfId="1" applyNumberFormat="1" applyFont="1" applyFill="1" applyBorder="1" applyAlignment="1">
      <alignment horizontal="center" vertical="center" wrapText="1"/>
    </xf>
    <xf numFmtId="44" fontId="7" fillId="6" borderId="7" xfId="1" applyNumberFormat="1" applyFont="1" applyFill="1" applyBorder="1" applyAlignment="1">
      <alignment horizontal="center" vertical="center" wrapText="1"/>
    </xf>
    <xf numFmtId="49" fontId="7" fillId="0" borderId="45" xfId="26" applyNumberFormat="1" applyFont="1" applyBorder="1" applyAlignment="1">
      <alignment horizontal="center" vertical="center" wrapText="1"/>
    </xf>
    <xf numFmtId="2" fontId="7" fillId="0" borderId="8" xfId="36" applyNumberFormat="1" applyFont="1" applyBorder="1" applyAlignment="1">
      <alignment horizontal="center" vertical="center" wrapText="1"/>
    </xf>
    <xf numFmtId="44" fontId="7" fillId="0" borderId="34" xfId="1" applyNumberFormat="1" applyFont="1" applyBorder="1" applyAlignment="1">
      <alignment horizontal="center" vertical="center" wrapText="1"/>
    </xf>
    <xf numFmtId="49" fontId="7" fillId="0" borderId="8" xfId="36" applyNumberFormat="1" applyFont="1" applyBorder="1" applyAlignment="1">
      <alignment horizontal="center" vertical="center" wrapText="1"/>
    </xf>
    <xf numFmtId="0" fontId="7" fillId="0" borderId="8" xfId="36" applyFont="1" applyBorder="1" applyAlignment="1">
      <alignment horizontal="center" vertical="center" wrapText="1"/>
    </xf>
    <xf numFmtId="171" fontId="7" fillId="0" borderId="18" xfId="36" applyNumberFormat="1" applyFont="1" applyBorder="1" applyAlignment="1">
      <alignment horizontal="center" vertical="center" wrapText="1"/>
    </xf>
    <xf numFmtId="49" fontId="7" fillId="0" borderId="0" xfId="26" applyNumberFormat="1" applyFont="1" applyAlignment="1">
      <alignment horizontal="center" vertical="center" wrapText="1"/>
    </xf>
    <xf numFmtId="0" fontId="7" fillId="0" borderId="0" xfId="26" applyFont="1" applyAlignment="1">
      <alignment vertical="center" wrapText="1"/>
    </xf>
    <xf numFmtId="0" fontId="39" fillId="0" borderId="0" xfId="26" applyFont="1" applyAlignment="1">
      <alignment vertical="center" wrapText="1"/>
    </xf>
    <xf numFmtId="49" fontId="43" fillId="32" borderId="1" xfId="0" applyNumberFormat="1" applyFont="1" applyFill="1" applyBorder="1" applyAlignment="1">
      <alignment horizontal="center" vertical="center" wrapText="1"/>
    </xf>
    <xf numFmtId="0" fontId="43" fillId="32" borderId="36" xfId="0" applyFont="1" applyFill="1" applyBorder="1" applyAlignment="1">
      <alignment horizontal="left" vertical="center" wrapText="1"/>
    </xf>
    <xf numFmtId="0" fontId="43" fillId="32" borderId="36" xfId="0" applyFont="1" applyFill="1" applyBorder="1" applyAlignment="1">
      <alignment horizontal="center" vertical="center" wrapText="1"/>
    </xf>
    <xf numFmtId="2" fontId="43" fillId="32" borderId="36" xfId="0" applyNumberFormat="1" applyFont="1" applyFill="1" applyBorder="1" applyAlignment="1">
      <alignment horizontal="center" vertical="center" wrapText="1"/>
    </xf>
    <xf numFmtId="44" fontId="43" fillId="32" borderId="36" xfId="0" applyNumberFormat="1" applyFont="1" applyFill="1" applyBorder="1" applyAlignment="1">
      <alignment horizontal="center" vertical="center" wrapText="1"/>
    </xf>
    <xf numFmtId="44" fontId="43" fillId="32" borderId="70" xfId="0" applyNumberFormat="1" applyFont="1" applyFill="1" applyBorder="1" applyAlignment="1">
      <alignment horizontal="center" vertical="center" wrapText="1"/>
    </xf>
    <xf numFmtId="0" fontId="43" fillId="0" borderId="71" xfId="15" applyFont="1" applyBorder="1" applyAlignment="1">
      <alignment horizontal="center" vertical="center" wrapText="1"/>
    </xf>
    <xf numFmtId="2" fontId="43" fillId="33" borderId="5" xfId="15" applyNumberFormat="1" applyFont="1" applyFill="1" applyBorder="1" applyAlignment="1">
      <alignment horizontal="center" vertical="center" wrapText="1"/>
    </xf>
    <xf numFmtId="2" fontId="43" fillId="33" borderId="56" xfId="15" applyNumberFormat="1" applyFont="1" applyFill="1" applyBorder="1" applyAlignment="1">
      <alignment horizontal="center" vertical="center" wrapText="1"/>
    </xf>
    <xf numFmtId="0" fontId="7" fillId="0" borderId="45" xfId="15" applyFont="1" applyBorder="1" applyAlignment="1">
      <alignment horizontal="center" vertical="center" wrapText="1"/>
    </xf>
    <xf numFmtId="0" fontId="7" fillId="0" borderId="8" xfId="15" applyFont="1" applyBorder="1" applyAlignment="1">
      <alignment horizontal="center" vertical="center" wrapText="1"/>
    </xf>
    <xf numFmtId="1" fontId="7" fillId="0" borderId="8" xfId="15" applyNumberFormat="1" applyFont="1" applyBorder="1" applyAlignment="1">
      <alignment horizontal="center" vertical="center" wrapText="1"/>
    </xf>
    <xf numFmtId="44" fontId="7" fillId="0" borderId="8" xfId="15" applyNumberFormat="1" applyFont="1" applyBorder="1" applyAlignment="1">
      <alignment horizontal="center" vertical="center" wrapText="1"/>
    </xf>
    <xf numFmtId="0" fontId="43" fillId="33" borderId="28" xfId="15" applyFont="1" applyFill="1" applyBorder="1" applyAlignment="1">
      <alignment horizontal="center" vertical="center" wrapText="1"/>
    </xf>
    <xf numFmtId="2" fontId="43" fillId="33" borderId="2" xfId="15" applyNumberFormat="1" applyFont="1" applyFill="1" applyBorder="1" applyAlignment="1">
      <alignment horizontal="center" vertical="center" wrapText="1"/>
    </xf>
    <xf numFmtId="44" fontId="43" fillId="33" borderId="7" xfId="15" applyNumberFormat="1" applyFont="1" applyFill="1" applyBorder="1" applyAlignment="1">
      <alignment horizontal="center" vertical="center" wrapText="1"/>
    </xf>
    <xf numFmtId="0" fontId="43" fillId="0" borderId="0" xfId="15" applyFont="1" applyAlignment="1">
      <alignment horizontal="center" vertical="center" wrapText="1"/>
    </xf>
    <xf numFmtId="2" fontId="43" fillId="0" borderId="0" xfId="15" applyNumberFormat="1" applyFont="1" applyAlignment="1">
      <alignment horizontal="center" vertical="center" wrapText="1"/>
    </xf>
    <xf numFmtId="0" fontId="43" fillId="0" borderId="13" xfId="15" applyFont="1" applyBorder="1" applyAlignment="1">
      <alignment horizontal="center" vertical="center" wrapText="1"/>
    </xf>
    <xf numFmtId="2" fontId="43" fillId="33" borderId="7" xfId="15" applyNumberFormat="1" applyFont="1" applyFill="1" applyBorder="1" applyAlignment="1">
      <alignment horizontal="center" vertical="center" wrapText="1"/>
    </xf>
    <xf numFmtId="0" fontId="7" fillId="0" borderId="74" xfId="15" applyFont="1" applyBorder="1" applyAlignment="1">
      <alignment horizontal="center" vertical="center" wrapText="1"/>
    </xf>
    <xf numFmtId="0" fontId="7" fillId="0" borderId="35" xfId="15" applyFont="1" applyBorder="1" applyAlignment="1">
      <alignment horizontal="center" vertical="center" wrapText="1"/>
    </xf>
    <xf numFmtId="1" fontId="7" fillId="0" borderId="35" xfId="15" applyNumberFormat="1" applyFont="1" applyBorder="1" applyAlignment="1">
      <alignment horizontal="center" vertical="center" wrapText="1"/>
    </xf>
    <xf numFmtId="44" fontId="7" fillId="0" borderId="39" xfId="15" applyNumberFormat="1" applyFont="1" applyBorder="1" applyAlignment="1">
      <alignment horizontal="center" vertical="center" wrapText="1"/>
    </xf>
    <xf numFmtId="0" fontId="7" fillId="0" borderId="33" xfId="15" applyFont="1" applyBorder="1" applyAlignment="1">
      <alignment horizontal="center" vertical="center" wrapText="1"/>
    </xf>
    <xf numFmtId="44" fontId="7" fillId="0" borderId="34" xfId="15" applyNumberFormat="1" applyFont="1" applyBorder="1" applyAlignment="1">
      <alignment horizontal="center" vertical="center" wrapText="1"/>
    </xf>
    <xf numFmtId="0" fontId="7" fillId="0" borderId="72" xfId="15" applyFont="1" applyBorder="1" applyAlignment="1">
      <alignment horizontal="center" vertical="center" wrapText="1"/>
    </xf>
    <xf numFmtId="0" fontId="7" fillId="0" borderId="64" xfId="15" applyFont="1" applyBorder="1" applyAlignment="1">
      <alignment horizontal="center" vertical="center" wrapText="1"/>
    </xf>
    <xf numFmtId="1" fontId="7" fillId="0" borderId="64" xfId="15" applyNumberFormat="1" applyFont="1" applyBorder="1" applyAlignment="1">
      <alignment horizontal="center" vertical="center" wrapText="1"/>
    </xf>
    <xf numFmtId="44" fontId="7" fillId="0" borderId="65" xfId="15" applyNumberFormat="1" applyFont="1" applyBorder="1" applyAlignment="1">
      <alignment horizontal="center" vertical="center" wrapText="1"/>
    </xf>
    <xf numFmtId="44" fontId="43" fillId="33" borderId="2" xfId="15" applyNumberFormat="1" applyFont="1" applyFill="1" applyBorder="1" applyAlignment="1">
      <alignment horizontal="center" vertical="center" wrapText="1"/>
    </xf>
    <xf numFmtId="44" fontId="43" fillId="0" borderId="0" xfId="15" applyNumberFormat="1" applyFont="1" applyAlignment="1">
      <alignment horizontal="center" vertical="center" wrapText="1"/>
    </xf>
    <xf numFmtId="0" fontId="7" fillId="0" borderId="13" xfId="15" applyBorder="1" applyAlignment="1">
      <alignment horizontal="center" vertical="center" wrapText="1"/>
    </xf>
    <xf numFmtId="0" fontId="7" fillId="0" borderId="74" xfId="15" applyBorder="1" applyAlignment="1">
      <alignment horizontal="center" vertical="center" wrapText="1"/>
    </xf>
    <xf numFmtId="0" fontId="7" fillId="0" borderId="33" xfId="15" applyBorder="1" applyAlignment="1">
      <alignment horizontal="center" vertical="center" wrapText="1"/>
    </xf>
    <xf numFmtId="0" fontId="7" fillId="0" borderId="72" xfId="15" applyBorder="1" applyAlignment="1">
      <alignment horizontal="center" vertical="center" wrapText="1"/>
    </xf>
    <xf numFmtId="0" fontId="7" fillId="33" borderId="2" xfId="15" applyFill="1" applyBorder="1" applyAlignment="1">
      <alignment horizontal="center" vertical="center" wrapText="1"/>
    </xf>
    <xf numFmtId="1" fontId="7" fillId="33" borderId="2" xfId="15" applyNumberFormat="1" applyFill="1" applyBorder="1" applyAlignment="1">
      <alignment horizontal="center" vertical="center" wrapText="1"/>
    </xf>
    <xf numFmtId="44" fontId="7" fillId="33" borderId="2" xfId="15" applyNumberFormat="1" applyFill="1" applyBorder="1" applyAlignment="1">
      <alignment horizontal="center" vertical="center" wrapText="1"/>
    </xf>
    <xf numFmtId="0" fontId="7" fillId="0" borderId="0" xfId="15" applyFont="1" applyAlignment="1">
      <alignment horizontal="center" vertical="center" wrapText="1"/>
    </xf>
    <xf numFmtId="1" fontId="7" fillId="0" borderId="0" xfId="15" applyNumberFormat="1" applyFont="1" applyAlignment="1">
      <alignment horizontal="center" vertical="center" wrapText="1"/>
    </xf>
    <xf numFmtId="44" fontId="7" fillId="0" borderId="0" xfId="15" applyNumberFormat="1" applyFont="1" applyAlignment="1">
      <alignment horizontal="center" vertical="center" wrapText="1"/>
    </xf>
    <xf numFmtId="0" fontId="43" fillId="33" borderId="1" xfId="15" applyFont="1" applyFill="1" applyBorder="1" applyAlignment="1">
      <alignment horizontal="center" vertical="center" wrapText="1"/>
    </xf>
    <xf numFmtId="2" fontId="7" fillId="33" borderId="2" xfId="15" applyNumberFormat="1" applyFill="1" applyBorder="1" applyAlignment="1">
      <alignment horizontal="center" vertical="center" wrapText="1"/>
    </xf>
    <xf numFmtId="2" fontId="7" fillId="33" borderId="7" xfId="15" applyNumberFormat="1" applyFill="1" applyBorder="1" applyAlignment="1">
      <alignment horizontal="center" vertical="center" wrapText="1"/>
    </xf>
    <xf numFmtId="0" fontId="43" fillId="33" borderId="12" xfId="15" applyFont="1" applyFill="1" applyBorder="1" applyAlignment="1">
      <alignment horizontal="center" vertical="center" wrapText="1"/>
    </xf>
    <xf numFmtId="0" fontId="43" fillId="33" borderId="13" xfId="15" applyFont="1" applyFill="1" applyBorder="1" applyAlignment="1">
      <alignment horizontal="left" vertical="center" wrapText="1"/>
    </xf>
    <xf numFmtId="0" fontId="7" fillId="33" borderId="13" xfId="15" applyFill="1" applyBorder="1" applyAlignment="1">
      <alignment horizontal="center" vertical="center" wrapText="1"/>
    </xf>
    <xf numFmtId="1" fontId="7" fillId="33" borderId="13" xfId="15" applyNumberFormat="1" applyFill="1" applyBorder="1" applyAlignment="1">
      <alignment horizontal="center" vertical="center" wrapText="1"/>
    </xf>
    <xf numFmtId="44" fontId="7" fillId="33" borderId="13" xfId="15" applyNumberFormat="1" applyFill="1" applyBorder="1" applyAlignment="1">
      <alignment horizontal="center" vertical="center" wrapText="1"/>
    </xf>
    <xf numFmtId="44" fontId="43" fillId="33" borderId="14" xfId="15" applyNumberFormat="1" applyFont="1" applyFill="1" applyBorder="1" applyAlignment="1">
      <alignment horizontal="center" vertical="center" wrapText="1"/>
    </xf>
    <xf numFmtId="0" fontId="43" fillId="32" borderId="2" xfId="0" applyFont="1" applyFill="1" applyBorder="1" applyAlignment="1">
      <alignment horizontal="left" vertical="center" wrapText="1"/>
    </xf>
    <xf numFmtId="0" fontId="43" fillId="32" borderId="2" xfId="0" applyFont="1" applyFill="1" applyBorder="1" applyAlignment="1">
      <alignment horizontal="center" vertical="center" wrapText="1"/>
    </xf>
    <xf numFmtId="2" fontId="43" fillId="32" borderId="2" xfId="0" applyNumberFormat="1" applyFont="1" applyFill="1" applyBorder="1" applyAlignment="1">
      <alignment horizontal="center" vertical="center" wrapText="1"/>
    </xf>
    <xf numFmtId="44" fontId="43" fillId="32" borderId="2" xfId="0" applyNumberFormat="1" applyFont="1" applyFill="1" applyBorder="1" applyAlignment="1">
      <alignment horizontal="center" vertical="center" wrapText="1"/>
    </xf>
    <xf numFmtId="44" fontId="43" fillId="32" borderId="7" xfId="0" applyNumberFormat="1" applyFont="1" applyFill="1" applyBorder="1" applyAlignment="1">
      <alignment horizontal="center" vertical="center" wrapText="1"/>
    </xf>
    <xf numFmtId="49" fontId="43" fillId="0" borderId="1" xfId="0" applyNumberFormat="1" applyFont="1" applyBorder="1" applyAlignment="1">
      <alignment horizontal="center" vertical="center" wrapText="1"/>
    </xf>
    <xf numFmtId="0" fontId="43" fillId="0" borderId="36" xfId="0" applyFont="1" applyBorder="1" applyAlignment="1">
      <alignment horizontal="left" vertical="center" wrapText="1"/>
    </xf>
    <xf numFmtId="0" fontId="43" fillId="0" borderId="36" xfId="0" applyFont="1" applyBorder="1" applyAlignment="1">
      <alignment horizontal="center" vertical="center" wrapText="1"/>
    </xf>
    <xf numFmtId="2" fontId="43" fillId="0" borderId="36" xfId="0" applyNumberFormat="1" applyFont="1" applyBorder="1" applyAlignment="1">
      <alignment horizontal="center" vertical="center" wrapText="1"/>
    </xf>
    <xf numFmtId="44" fontId="43" fillId="0" borderId="36" xfId="0" applyNumberFormat="1" applyFont="1" applyBorder="1" applyAlignment="1">
      <alignment horizontal="center" vertical="center" wrapText="1"/>
    </xf>
    <xf numFmtId="44" fontId="43" fillId="0" borderId="70" xfId="0" applyNumberFormat="1" applyFont="1" applyBorder="1" applyAlignment="1">
      <alignment horizontal="center" vertical="center" wrapText="1"/>
    </xf>
    <xf numFmtId="49" fontId="43" fillId="31" borderId="1" xfId="0" applyNumberFormat="1" applyFont="1" applyFill="1" applyBorder="1" applyAlignment="1">
      <alignment horizontal="center" vertical="center" wrapText="1"/>
    </xf>
    <xf numFmtId="0" fontId="43" fillId="31" borderId="44" xfId="0" applyFont="1" applyFill="1" applyBorder="1" applyAlignment="1">
      <alignment horizontal="left" vertical="center" wrapText="1"/>
    </xf>
    <xf numFmtId="0" fontId="43" fillId="31" borderId="2" xfId="0" applyFont="1" applyFill="1" applyBorder="1" applyAlignment="1">
      <alignment horizontal="center" vertical="center" wrapText="1"/>
    </xf>
    <xf numFmtId="2" fontId="43" fillId="31" borderId="2" xfId="0" applyNumberFormat="1" applyFont="1" applyFill="1" applyBorder="1" applyAlignment="1">
      <alignment horizontal="center" vertical="center" wrapText="1"/>
    </xf>
    <xf numFmtId="44" fontId="43" fillId="31" borderId="2" xfId="1" applyNumberFormat="1" applyFont="1" applyFill="1" applyBorder="1" applyAlignment="1">
      <alignment horizontal="center" vertical="center" wrapText="1"/>
    </xf>
    <xf numFmtId="44" fontId="43" fillId="31" borderId="7" xfId="1" applyNumberFormat="1" applyFont="1" applyFill="1" applyBorder="1" applyAlignment="1">
      <alignment horizontal="center" vertical="center" wrapText="1"/>
    </xf>
    <xf numFmtId="0" fontId="7" fillId="0" borderId="67" xfId="26" applyFont="1" applyBorder="1" applyAlignment="1">
      <alignment horizontal="center" vertical="center" wrapText="1"/>
    </xf>
    <xf numFmtId="2" fontId="7" fillId="0" borderId="67" xfId="26" applyNumberFormat="1" applyFont="1" applyBorder="1" applyAlignment="1">
      <alignment horizontal="center" vertical="center" wrapText="1"/>
    </xf>
    <xf numFmtId="44" fontId="7" fillId="0" borderId="68" xfId="1" applyNumberFormat="1" applyFont="1" applyBorder="1" applyAlignment="1">
      <alignment horizontal="center" vertical="center" wrapText="1"/>
    </xf>
    <xf numFmtId="49" fontId="43" fillId="34" borderId="28" xfId="0" applyNumberFormat="1" applyFont="1" applyFill="1" applyBorder="1" applyAlignment="1">
      <alignment horizontal="center" vertical="center" wrapText="1"/>
    </xf>
    <xf numFmtId="0" fontId="43" fillId="34" borderId="44" xfId="0" applyFont="1" applyFill="1" applyBorder="1" applyAlignment="1">
      <alignment horizontal="left" vertical="center" wrapText="1"/>
    </xf>
    <xf numFmtId="44" fontId="43" fillId="34" borderId="7" xfId="0" applyNumberFormat="1" applyFont="1" applyFill="1" applyBorder="1" applyAlignment="1">
      <alignment horizontal="center" vertical="center" wrapText="1"/>
    </xf>
    <xf numFmtId="0" fontId="7" fillId="0" borderId="46" xfId="26" applyFont="1" applyBorder="1" applyAlignment="1">
      <alignment horizontal="center" vertical="center" wrapText="1"/>
    </xf>
    <xf numFmtId="2" fontId="7" fillId="0" borderId="46" xfId="26" applyNumberFormat="1" applyFont="1" applyBorder="1" applyAlignment="1">
      <alignment horizontal="center" vertical="center" wrapText="1"/>
    </xf>
    <xf numFmtId="44" fontId="7" fillId="3" borderId="47" xfId="1" applyNumberFormat="1" applyFont="1" applyFill="1" applyBorder="1" applyAlignment="1">
      <alignment horizontal="center" vertical="center" wrapText="1"/>
    </xf>
    <xf numFmtId="0" fontId="7" fillId="0" borderId="46" xfId="26" applyFont="1" applyBorder="1" applyAlignment="1">
      <alignment horizontal="left" vertical="center" wrapText="1"/>
    </xf>
    <xf numFmtId="44" fontId="7" fillId="0" borderId="47" xfId="1" applyNumberFormat="1" applyFont="1" applyBorder="1" applyAlignment="1">
      <alignment horizontal="center" vertical="center" wrapText="1"/>
    </xf>
    <xf numFmtId="49" fontId="43" fillId="6" borderId="1" xfId="26" applyNumberFormat="1" applyFont="1" applyFill="1" applyBorder="1" applyAlignment="1">
      <alignment horizontal="center" vertical="center" wrapText="1"/>
    </xf>
    <xf numFmtId="0" fontId="43" fillId="6" borderId="44" xfId="26" applyFont="1" applyFill="1" applyBorder="1" applyAlignment="1">
      <alignment horizontal="left" vertical="center" wrapText="1"/>
    </xf>
    <xf numFmtId="0" fontId="43" fillId="6" borderId="2" xfId="26" applyFont="1" applyFill="1" applyBorder="1" applyAlignment="1">
      <alignment horizontal="center" vertical="center" wrapText="1"/>
    </xf>
    <xf numFmtId="2" fontId="43" fillId="6" borderId="2" xfId="26" applyNumberFormat="1" applyFont="1" applyFill="1" applyBorder="1" applyAlignment="1">
      <alignment horizontal="center" vertical="center" wrapText="1"/>
    </xf>
    <xf numFmtId="44" fontId="43" fillId="6" borderId="2" xfId="1" applyNumberFormat="1" applyFont="1" applyFill="1" applyBorder="1" applyAlignment="1">
      <alignment horizontal="center" vertical="center" wrapText="1"/>
    </xf>
    <xf numFmtId="44" fontId="43" fillId="6" borderId="7" xfId="1" applyNumberFormat="1" applyFont="1" applyFill="1" applyBorder="1" applyAlignment="1">
      <alignment horizontal="center" vertical="center" wrapText="1"/>
    </xf>
    <xf numFmtId="0" fontId="7" fillId="0" borderId="64" xfId="24" applyFont="1" applyFill="1" applyBorder="1" applyAlignment="1">
      <alignment vertical="center" wrapText="1"/>
    </xf>
    <xf numFmtId="0" fontId="50" fillId="0" borderId="29" xfId="15" applyFont="1" applyBorder="1" applyAlignment="1">
      <alignment vertical="center" wrapText="1"/>
    </xf>
    <xf numFmtId="0" fontId="7" fillId="0" borderId="49" xfId="26" applyFont="1" applyBorder="1" applyAlignment="1">
      <alignment horizontal="center" vertical="center" wrapText="1"/>
    </xf>
    <xf numFmtId="2" fontId="7" fillId="0" borderId="49" xfId="26" applyNumberFormat="1" applyFont="1" applyBorder="1" applyAlignment="1">
      <alignment horizontal="center" vertical="center" wrapText="1"/>
    </xf>
    <xf numFmtId="44" fontId="7" fillId="0" borderId="49" xfId="1" applyNumberFormat="1" applyFont="1" applyBorder="1" applyAlignment="1">
      <alignment horizontal="center" vertical="center" wrapText="1"/>
    </xf>
    <xf numFmtId="2" fontId="43" fillId="33" borderId="36" xfId="15" applyNumberFormat="1" applyFont="1" applyFill="1" applyBorder="1" applyAlignment="1">
      <alignment horizontal="center" vertical="center" wrapText="1"/>
    </xf>
    <xf numFmtId="0" fontId="7" fillId="0" borderId="29" xfId="15" applyFont="1" applyBorder="1" applyAlignment="1">
      <alignment horizontal="center" vertical="center" wrapText="1"/>
    </xf>
    <xf numFmtId="1" fontId="7" fillId="0" borderId="29" xfId="15" applyNumberFormat="1" applyFont="1" applyBorder="1" applyAlignment="1">
      <alignment horizontal="center" vertical="center" wrapText="1"/>
    </xf>
    <xf numFmtId="0" fontId="7" fillId="33" borderId="36" xfId="15" applyFill="1" applyBorder="1" applyAlignment="1">
      <alignment horizontal="center" vertical="center" wrapText="1"/>
    </xf>
    <xf numFmtId="2" fontId="7" fillId="33" borderId="36" xfId="15" applyNumberFormat="1" applyFill="1" applyBorder="1" applyAlignment="1">
      <alignment horizontal="center" vertical="center" wrapText="1"/>
    </xf>
    <xf numFmtId="44" fontId="7" fillId="3" borderId="47" xfId="1" applyNumberFormat="1" applyFont="1" applyFill="1" applyBorder="1" applyAlignment="1">
      <alignment horizontal="center" vertical="center"/>
    </xf>
    <xf numFmtId="49" fontId="43" fillId="6" borderId="1" xfId="26" applyNumberFormat="1" applyFont="1" applyFill="1" applyBorder="1" applyAlignment="1">
      <alignment horizontal="center" vertical="center"/>
    </xf>
    <xf numFmtId="49" fontId="9" fillId="29" borderId="1" xfId="0" applyNumberFormat="1" applyFont="1" applyFill="1" applyBorder="1" applyAlignment="1">
      <alignment horizontal="center"/>
    </xf>
    <xf numFmtId="44" fontId="7" fillId="0" borderId="8" xfId="1" applyNumberFormat="1" applyFont="1" applyBorder="1" applyAlignment="1" applyProtection="1">
      <alignment horizontal="center" vertical="center"/>
      <protection locked="0"/>
    </xf>
    <xf numFmtId="44" fontId="7" fillId="3" borderId="8" xfId="1" applyNumberFormat="1" applyFont="1" applyFill="1" applyBorder="1" applyAlignment="1" applyProtection="1">
      <alignment horizontal="center" vertical="center"/>
      <protection locked="0"/>
    </xf>
    <xf numFmtId="44" fontId="7" fillId="0" borderId="64" xfId="1" applyNumberFormat="1" applyFont="1" applyBorder="1" applyAlignment="1" applyProtection="1">
      <alignment horizontal="center" vertical="center"/>
      <protection locked="0"/>
    </xf>
    <xf numFmtId="44" fontId="7" fillId="0" borderId="8" xfId="1" applyNumberFormat="1" applyFont="1" applyFill="1" applyBorder="1" applyAlignment="1" applyProtection="1">
      <alignment horizontal="center" vertical="center"/>
      <protection locked="0"/>
    </xf>
    <xf numFmtId="44" fontId="7" fillId="3" borderId="18" xfId="1" applyNumberFormat="1" applyFont="1" applyFill="1" applyBorder="1" applyAlignment="1" applyProtection="1">
      <alignment horizontal="center" vertical="center"/>
      <protection locked="0"/>
    </xf>
    <xf numFmtId="44" fontId="7" fillId="0" borderId="8" xfId="0" applyNumberFormat="1" applyFont="1" applyBorder="1" applyAlignment="1" applyProtection="1">
      <alignment horizontal="center" vertical="center"/>
      <protection locked="0"/>
    </xf>
    <xf numFmtId="44" fontId="7" fillId="3" borderId="8" xfId="1" applyNumberFormat="1" applyFont="1" applyFill="1" applyBorder="1" applyAlignment="1" applyProtection="1">
      <alignment horizontal="right" vertical="center"/>
      <protection locked="0"/>
    </xf>
    <xf numFmtId="44" fontId="7" fillId="3" borderId="64" xfId="1" applyNumberFormat="1" applyFont="1" applyFill="1" applyBorder="1" applyAlignment="1" applyProtection="1">
      <alignment horizontal="center" vertical="center"/>
      <protection locked="0"/>
    </xf>
    <xf numFmtId="44" fontId="7" fillId="3" borderId="8" xfId="19" applyNumberFormat="1" applyFont="1" applyFill="1" applyBorder="1" applyAlignment="1" applyProtection="1">
      <alignment horizontal="center" vertical="center"/>
      <protection locked="0"/>
    </xf>
    <xf numFmtId="44" fontId="7" fillId="0" borderId="8" xfId="36" applyNumberFormat="1" applyFont="1" applyBorder="1" applyAlignment="1" applyProtection="1">
      <alignment horizontal="center" vertical="center"/>
      <protection locked="0"/>
    </xf>
    <xf numFmtId="44" fontId="7" fillId="0" borderId="8" xfId="218" applyNumberFormat="1" applyFont="1" applyBorder="1" applyAlignment="1" applyProtection="1">
      <alignment horizontal="center" vertical="center"/>
      <protection locked="0"/>
    </xf>
    <xf numFmtId="44" fontId="7" fillId="0" borderId="46" xfId="1" applyNumberFormat="1" applyFont="1" applyBorder="1" applyAlignment="1" applyProtection="1">
      <alignment horizontal="center" vertical="center"/>
      <protection locked="0"/>
    </xf>
    <xf numFmtId="44" fontId="7" fillId="3" borderId="8" xfId="22" applyNumberFormat="1" applyFont="1" applyFill="1" applyBorder="1" applyAlignment="1" applyProtection="1">
      <alignment horizontal="center" vertical="center"/>
      <protection locked="0"/>
    </xf>
    <xf numFmtId="44" fontId="7" fillId="0" borderId="18" xfId="1" applyNumberFormat="1" applyFont="1" applyFill="1" applyBorder="1" applyAlignment="1" applyProtection="1">
      <alignment horizontal="center" vertical="center"/>
      <protection locked="0"/>
    </xf>
    <xf numFmtId="44" fontId="7" fillId="0" borderId="51" xfId="1" applyNumberFormat="1" applyFont="1" applyFill="1" applyBorder="1" applyAlignment="1" applyProtection="1">
      <alignment horizontal="center" vertical="center"/>
      <protection locked="0"/>
    </xf>
    <xf numFmtId="44" fontId="7" fillId="0" borderId="64" xfId="0" applyNumberFormat="1" applyFont="1" applyBorder="1" applyAlignment="1" applyProtection="1">
      <alignment horizontal="center" vertical="center"/>
      <protection locked="0"/>
    </xf>
    <xf numFmtId="44" fontId="8" fillId="0" borderId="8" xfId="1" applyNumberFormat="1" applyFont="1" applyBorder="1" applyAlignment="1" applyProtection="1">
      <alignment horizontal="center" vertical="center"/>
      <protection locked="0"/>
    </xf>
    <xf numFmtId="44" fontId="8" fillId="0" borderId="64" xfId="1" applyNumberFormat="1" applyFont="1" applyBorder="1" applyAlignment="1" applyProtection="1">
      <alignment horizontal="center" vertical="center"/>
      <protection locked="0"/>
    </xf>
    <xf numFmtId="44" fontId="8" fillId="0" borderId="8" xfId="1" applyNumberFormat="1" applyFont="1" applyFill="1" applyBorder="1" applyAlignment="1" applyProtection="1">
      <alignment horizontal="center" vertical="center"/>
      <protection locked="0"/>
    </xf>
    <xf numFmtId="44" fontId="8" fillId="0" borderId="18" xfId="1" applyNumberFormat="1" applyFont="1" applyBorder="1" applyAlignment="1" applyProtection="1">
      <alignment horizontal="center" vertical="center"/>
      <protection locked="0"/>
    </xf>
    <xf numFmtId="44" fontId="8" fillId="0" borderId="8" xfId="0" applyNumberFormat="1" applyFont="1" applyBorder="1" applyAlignment="1" applyProtection="1">
      <alignment horizontal="center" vertical="center"/>
      <protection locked="0"/>
    </xf>
    <xf numFmtId="44" fontId="8" fillId="3" borderId="8" xfId="1" applyNumberFormat="1" applyFont="1" applyFill="1" applyBorder="1" applyAlignment="1" applyProtection="1">
      <alignment horizontal="center" vertical="center"/>
      <protection locked="0"/>
    </xf>
    <xf numFmtId="44" fontId="8" fillId="3" borderId="64" xfId="1" applyNumberFormat="1" applyFont="1" applyFill="1" applyBorder="1" applyAlignment="1" applyProtection="1">
      <alignment horizontal="center" vertical="center"/>
      <protection locked="0"/>
    </xf>
    <xf numFmtId="44" fontId="8" fillId="3" borderId="8" xfId="19" applyNumberFormat="1" applyFont="1" applyFill="1" applyBorder="1" applyAlignment="1" applyProtection="1">
      <alignment horizontal="center" vertical="center"/>
      <protection locked="0"/>
    </xf>
    <xf numFmtId="44" fontId="8" fillId="0" borderId="8" xfId="36" applyNumberFormat="1" applyFont="1" applyBorder="1" applyAlignment="1" applyProtection="1">
      <alignment horizontal="center" vertical="center"/>
      <protection locked="0"/>
    </xf>
    <xf numFmtId="44" fontId="7" fillId="0" borderId="67" xfId="1" applyNumberFormat="1" applyFont="1" applyBorder="1" applyAlignment="1" applyProtection="1">
      <alignment horizontal="center" vertical="center" wrapText="1"/>
      <protection locked="0"/>
    </xf>
    <xf numFmtId="44" fontId="7" fillId="0" borderId="18" xfId="1" applyNumberFormat="1" applyFont="1" applyBorder="1" applyAlignment="1" applyProtection="1">
      <alignment horizontal="center" vertical="center" wrapText="1"/>
      <protection locked="0"/>
    </xf>
    <xf numFmtId="171" fontId="7" fillId="0" borderId="8" xfId="1" applyNumberFormat="1" applyFont="1" applyFill="1" applyBorder="1" applyAlignment="1" applyProtection="1">
      <alignment horizontal="center" vertical="center" wrapText="1"/>
      <protection locked="0"/>
    </xf>
    <xf numFmtId="44" fontId="7" fillId="0" borderId="8" xfId="26" applyNumberFormat="1" applyFont="1" applyBorder="1" applyAlignment="1" applyProtection="1">
      <alignment horizontal="center" vertical="center" wrapText="1"/>
      <protection locked="0"/>
    </xf>
    <xf numFmtId="44" fontId="7" fillId="0" borderId="8" xfId="1" applyNumberFormat="1" applyFont="1" applyBorder="1" applyAlignment="1" applyProtection="1">
      <alignment horizontal="center" vertical="center" wrapText="1"/>
      <protection locked="0"/>
    </xf>
    <xf numFmtId="44" fontId="7" fillId="0" borderId="8" xfId="0" applyNumberFormat="1" applyFont="1" applyBorder="1" applyAlignment="1" applyProtection="1">
      <alignment horizontal="center" vertical="center" wrapText="1"/>
      <protection locked="0"/>
    </xf>
    <xf numFmtId="44" fontId="7" fillId="3" borderId="46" xfId="1" applyNumberFormat="1" applyFont="1" applyFill="1" applyBorder="1" applyAlignment="1" applyProtection="1">
      <alignment horizontal="center" vertical="center" wrapText="1"/>
      <protection locked="0"/>
    </xf>
    <xf numFmtId="44" fontId="7" fillId="0" borderId="8" xfId="36" applyNumberFormat="1" applyFont="1" applyBorder="1" applyAlignment="1" applyProtection="1">
      <alignment horizontal="center" vertical="center" wrapText="1"/>
      <protection locked="0"/>
    </xf>
    <xf numFmtId="171" fontId="41" fillId="0" borderId="8" xfId="36" applyNumberFormat="1" applyFont="1" applyBorder="1" applyAlignment="1" applyProtection="1">
      <alignment horizontal="center" vertical="center" wrapText="1"/>
      <protection locked="0"/>
    </xf>
    <xf numFmtId="44" fontId="7" fillId="0" borderId="8" xfId="15" applyNumberFormat="1" applyFont="1" applyBorder="1" applyAlignment="1" applyProtection="1">
      <alignment horizontal="center" vertical="center" wrapText="1"/>
      <protection locked="0"/>
    </xf>
    <xf numFmtId="44" fontId="7" fillId="0" borderId="35" xfId="15" applyNumberFormat="1" applyFont="1" applyBorder="1" applyAlignment="1" applyProtection="1">
      <alignment horizontal="center" vertical="center" wrapText="1"/>
      <protection locked="0"/>
    </xf>
    <xf numFmtId="44" fontId="7" fillId="0" borderId="64" xfId="15" applyNumberFormat="1" applyFont="1" applyBorder="1" applyAlignment="1" applyProtection="1">
      <alignment horizontal="center" vertical="center" wrapText="1"/>
      <protection locked="0"/>
    </xf>
    <xf numFmtId="44" fontId="7" fillId="0" borderId="64" xfId="26" applyNumberFormat="1" applyFont="1" applyBorder="1" applyAlignment="1" applyProtection="1">
      <alignment horizontal="center" vertical="center" wrapText="1"/>
      <protection locked="0"/>
    </xf>
    <xf numFmtId="44" fontId="7" fillId="0" borderId="29" xfId="15" applyNumberFormat="1" applyFont="1" applyBorder="1" applyAlignment="1" applyProtection="1">
      <alignment horizontal="center" vertical="center" wrapText="1"/>
      <protection locked="0"/>
    </xf>
    <xf numFmtId="0" fontId="41" fillId="0" borderId="4" xfId="6" applyFont="1" applyBorder="1" applyAlignment="1">
      <alignment horizontal="left" vertical="center" wrapText="1"/>
    </xf>
    <xf numFmtId="0" fontId="41" fillId="0" borderId="5" xfId="6" applyFont="1" applyBorder="1" applyAlignment="1">
      <alignment horizontal="left" vertical="center" wrapText="1"/>
    </xf>
    <xf numFmtId="0" fontId="41" fillId="0" borderId="6" xfId="6" applyFont="1" applyBorder="1" applyAlignment="1">
      <alignment horizontal="left" vertical="center" wrapText="1"/>
    </xf>
    <xf numFmtId="0" fontId="9" fillId="0" borderId="0" xfId="0" applyFont="1" applyAlignment="1">
      <alignment horizontal="left" wrapText="1"/>
    </xf>
    <xf numFmtId="0" fontId="12" fillId="0" borderId="0" xfId="0" applyFont="1" applyAlignment="1">
      <alignment horizontal="center"/>
    </xf>
    <xf numFmtId="0" fontId="0" fillId="0" borderId="0" xfId="0" applyAlignment="1">
      <alignment horizontal="center"/>
    </xf>
    <xf numFmtId="0" fontId="41" fillId="0" borderId="4" xfId="9" applyFont="1" applyBorder="1" applyAlignment="1">
      <alignment horizontal="left" vertical="center" wrapText="1"/>
    </xf>
    <xf numFmtId="0" fontId="41" fillId="0" borderId="5" xfId="9" applyFont="1" applyBorder="1" applyAlignment="1">
      <alignment horizontal="left" vertical="center" wrapText="1"/>
    </xf>
    <xf numFmtId="0" fontId="41" fillId="0" borderId="6" xfId="9" applyFont="1" applyBorder="1" applyAlignment="1">
      <alignment horizontal="left" vertical="center" wrapText="1"/>
    </xf>
    <xf numFmtId="0" fontId="43" fillId="33" borderId="43" xfId="15" applyFont="1" applyFill="1" applyBorder="1" applyAlignment="1">
      <alignment vertical="center" wrapText="1"/>
    </xf>
    <xf numFmtId="0" fontId="43" fillId="33" borderId="36" xfId="15" applyFont="1" applyFill="1" applyBorder="1" applyAlignment="1">
      <alignment vertical="center" wrapText="1"/>
    </xf>
    <xf numFmtId="0" fontId="43" fillId="33" borderId="70" xfId="15" applyFont="1" applyFill="1" applyBorder="1" applyAlignment="1">
      <alignment vertical="center" wrapText="1"/>
    </xf>
    <xf numFmtId="0" fontId="43" fillId="33" borderId="75" xfId="15" applyFont="1" applyFill="1" applyBorder="1" applyAlignment="1">
      <alignment vertical="center" wrapText="1"/>
    </xf>
    <xf numFmtId="0" fontId="43" fillId="33" borderId="58" xfId="15" applyFont="1" applyFill="1" applyBorder="1" applyAlignment="1">
      <alignment vertical="center" wrapText="1"/>
    </xf>
    <xf numFmtId="0" fontId="43" fillId="33" borderId="59" xfId="15" applyFont="1" applyFill="1" applyBorder="1" applyAlignment="1">
      <alignment vertical="center" wrapText="1"/>
    </xf>
    <xf numFmtId="0" fontId="43" fillId="33" borderId="1" xfId="15" applyFont="1" applyFill="1" applyBorder="1" applyAlignment="1">
      <alignment vertical="center" wrapText="1"/>
    </xf>
    <xf numFmtId="0" fontId="43" fillId="33" borderId="2" xfId="15" applyFont="1" applyFill="1" applyBorder="1" applyAlignment="1">
      <alignment vertical="center" wrapText="1"/>
    </xf>
    <xf numFmtId="0" fontId="43" fillId="33" borderId="7" xfId="15" applyFont="1" applyFill="1" applyBorder="1" applyAlignment="1">
      <alignment vertical="center" wrapText="1"/>
    </xf>
    <xf numFmtId="0" fontId="48" fillId="33" borderId="2" xfId="238" applyFont="1" applyFill="1" applyBorder="1" applyAlignment="1">
      <alignment vertical="center" wrapText="1"/>
    </xf>
    <xf numFmtId="0" fontId="48" fillId="33" borderId="7" xfId="238" applyFont="1" applyFill="1" applyBorder="1" applyAlignment="1">
      <alignment vertical="center" wrapText="1"/>
    </xf>
    <xf numFmtId="0" fontId="48" fillId="33" borderId="36" xfId="238" applyFont="1" applyFill="1" applyBorder="1" applyAlignment="1">
      <alignment vertical="center"/>
    </xf>
    <xf numFmtId="0" fontId="48" fillId="33" borderId="70" xfId="238" applyFont="1" applyFill="1" applyBorder="1" applyAlignment="1">
      <alignment vertical="center"/>
    </xf>
  </cellXfs>
  <cellStyles count="469">
    <cellStyle name="20 % – Poudarek1 2" xfId="37" xr:uid="{00000000-0005-0000-0000-000000000000}"/>
    <cellStyle name="20 % – Poudarek2 2" xfId="38" xr:uid="{00000000-0005-0000-0000-000001000000}"/>
    <cellStyle name="20 % – Poudarek3 2" xfId="39" xr:uid="{00000000-0005-0000-0000-000002000000}"/>
    <cellStyle name="20 % – Poudarek4 2" xfId="40" xr:uid="{00000000-0005-0000-0000-000003000000}"/>
    <cellStyle name="20 % – Poudarek5 2" xfId="41" xr:uid="{00000000-0005-0000-0000-000004000000}"/>
    <cellStyle name="20 % – Poudarek6 2" xfId="42" xr:uid="{00000000-0005-0000-0000-000005000000}"/>
    <cellStyle name="40 % – Poudarek1 2" xfId="43" xr:uid="{00000000-0005-0000-0000-000006000000}"/>
    <cellStyle name="40 % – Poudarek2 2" xfId="44" xr:uid="{00000000-0005-0000-0000-000007000000}"/>
    <cellStyle name="40 % – Poudarek3 2" xfId="45" xr:uid="{00000000-0005-0000-0000-000008000000}"/>
    <cellStyle name="40 % – Poudarek4 2" xfId="46" xr:uid="{00000000-0005-0000-0000-000009000000}"/>
    <cellStyle name="40 % – Poudarek5 2" xfId="47" xr:uid="{00000000-0005-0000-0000-00000A000000}"/>
    <cellStyle name="40 % – Poudarek6 2" xfId="48" xr:uid="{00000000-0005-0000-0000-00000B000000}"/>
    <cellStyle name="60 % – Poudarek1 2" xfId="49" xr:uid="{00000000-0005-0000-0000-00000C000000}"/>
    <cellStyle name="60 % – Poudarek2 2" xfId="50" xr:uid="{00000000-0005-0000-0000-00000D000000}"/>
    <cellStyle name="60 % – Poudarek3 2" xfId="51" xr:uid="{00000000-0005-0000-0000-00000E000000}"/>
    <cellStyle name="60 % – Poudarek4 2" xfId="52" xr:uid="{00000000-0005-0000-0000-00000F000000}"/>
    <cellStyle name="60 % – Poudarek5 2" xfId="53" xr:uid="{00000000-0005-0000-0000-000010000000}"/>
    <cellStyle name="60 % – Poudarek6 2" xfId="54" xr:uid="{00000000-0005-0000-0000-000011000000}"/>
    <cellStyle name="Currency_1.3.2" xfId="25" xr:uid="{00000000-0005-0000-0000-000012000000}"/>
    <cellStyle name="Dobro 2" xfId="55" xr:uid="{00000000-0005-0000-0000-000013000000}"/>
    <cellStyle name="Izhod 2" xfId="56" xr:uid="{00000000-0005-0000-0000-000014000000}"/>
    <cellStyle name="Naslov 1 2" xfId="58" xr:uid="{00000000-0005-0000-0000-000015000000}"/>
    <cellStyle name="Naslov 2 2" xfId="59" xr:uid="{00000000-0005-0000-0000-000016000000}"/>
    <cellStyle name="Naslov 3 2" xfId="60" xr:uid="{00000000-0005-0000-0000-000017000000}"/>
    <cellStyle name="Naslov 4 2" xfId="61" xr:uid="{00000000-0005-0000-0000-000018000000}"/>
    <cellStyle name="Naslov 5" xfId="57" xr:uid="{00000000-0005-0000-0000-000019000000}"/>
    <cellStyle name="Navadno" xfId="0" builtinId="0"/>
    <cellStyle name="Navadno 10" xfId="20" xr:uid="{00000000-0005-0000-0000-00001B000000}"/>
    <cellStyle name="Navadno 10 2" xfId="26" xr:uid="{00000000-0005-0000-0000-00001C000000}"/>
    <cellStyle name="Navadno 10 2 2" xfId="99" xr:uid="{00000000-0005-0000-0000-00001D000000}"/>
    <cellStyle name="Navadno 10 2 3" xfId="194" xr:uid="{00000000-0005-0000-0000-00001E000000}"/>
    <cellStyle name="Navadno 10 3" xfId="81" xr:uid="{00000000-0005-0000-0000-00001F000000}"/>
    <cellStyle name="Navadno 10 3 2" xfId="92" xr:uid="{00000000-0005-0000-0000-000020000000}"/>
    <cellStyle name="Navadno 10 3 2 2" xfId="100" xr:uid="{00000000-0005-0000-0000-000021000000}"/>
    <cellStyle name="Navadno 10 3 2 3" xfId="101" xr:uid="{00000000-0005-0000-0000-000022000000}"/>
    <cellStyle name="Navadno 10 3 2 4" xfId="204" xr:uid="{00000000-0005-0000-0000-000023000000}"/>
    <cellStyle name="Navadno 10 3 3" xfId="102" xr:uid="{00000000-0005-0000-0000-000024000000}"/>
    <cellStyle name="Navadno 10 4" xfId="80" xr:uid="{00000000-0005-0000-0000-000025000000}"/>
    <cellStyle name="Navadno 10 5" xfId="103" xr:uid="{00000000-0005-0000-0000-000026000000}"/>
    <cellStyle name="Navadno 10 6" xfId="215" xr:uid="{00000000-0005-0000-0000-000027000000}"/>
    <cellStyle name="Navadno 10 6 2" xfId="257" xr:uid="{CCB4E375-F9C0-4961-983F-4111ADBFE42D}"/>
    <cellStyle name="Navadno 10 6 2 2" xfId="448" xr:uid="{A90189F5-1644-4D7C-BFDC-E0F345E1A474}"/>
    <cellStyle name="Navadno 10 6 2 3" xfId="335" xr:uid="{F4C1CB97-AA4C-4C47-9569-53A12AB0694E}"/>
    <cellStyle name="Navadno 10 6 3" xfId="409" xr:uid="{5647599A-C1B0-418D-A2F8-573D6AC2D6F8}"/>
    <cellStyle name="Navadno 10 6 4" xfId="372" xr:uid="{54BA6C4E-E98A-46A7-8162-5BC96693E1A1}"/>
    <cellStyle name="Navadno 10 6 5" xfId="295" xr:uid="{4DE856E1-790A-4E6B-917D-FBA5018F0EB8}"/>
    <cellStyle name="Navadno 10 7" xfId="220" xr:uid="{00000000-0005-0000-0000-000028000000}"/>
    <cellStyle name="Navadno 10 7 2" xfId="261" xr:uid="{3EFF60A6-6511-4721-95F3-EE92C37BB253}"/>
    <cellStyle name="Navadno 10 7 2 2" xfId="451" xr:uid="{AFF93493-56CF-417D-BEF1-3C3EC4DBE1FE}"/>
    <cellStyle name="Navadno 10 7 2 3" xfId="339" xr:uid="{39598C6F-8EA5-4CAD-AD9B-450F6A68FBC8}"/>
    <cellStyle name="Navadno 10 7 3" xfId="413" xr:uid="{FA045479-85DC-486C-88CF-88455D4DA5ED}"/>
    <cellStyle name="Navadno 10 7 4" xfId="375" xr:uid="{FC692511-E46C-45A0-AED9-BEC242E5A5B0}"/>
    <cellStyle name="Navadno 10 7 5" xfId="299" xr:uid="{115C1B6E-574C-4DF0-B6FD-32AE5DF6A20E}"/>
    <cellStyle name="Navadno 11" xfId="34" xr:uid="{00000000-0005-0000-0000-000029000000}"/>
    <cellStyle name="Navadno 11 2" xfId="35" xr:uid="{00000000-0005-0000-0000-00002A000000}"/>
    <cellStyle name="Navadno 11 3" xfId="90" xr:uid="{00000000-0005-0000-0000-00002B000000}"/>
    <cellStyle name="Navadno 11 4" xfId="89" xr:uid="{00000000-0005-0000-0000-00002C000000}"/>
    <cellStyle name="Navadno 11 4 2" xfId="94" xr:uid="{00000000-0005-0000-0000-00002D000000}"/>
    <cellStyle name="Navadno 11 4 3" xfId="104" xr:uid="{00000000-0005-0000-0000-00002E000000}"/>
    <cellStyle name="Navadno 11 4 4" xfId="105" xr:uid="{00000000-0005-0000-0000-00002F000000}"/>
    <cellStyle name="Navadno 11 4 4 2" xfId="242" xr:uid="{6A66428E-728E-4B0E-94AC-DA80D13A6C41}"/>
    <cellStyle name="Navadno 11 4 4 2 2" xfId="320" xr:uid="{50BC0AFE-D6E0-4F5E-8840-2DB3846CCCF4}"/>
    <cellStyle name="Navadno 11 4 4 3" xfId="394" xr:uid="{F541B83E-479C-4F57-9123-39AD13581A3D}"/>
    <cellStyle name="Navadno 11 4 4 4" xfId="280" xr:uid="{837634F7-FCC4-4131-BB2C-98A42282DA0E}"/>
    <cellStyle name="Navadno 11 4 5" xfId="239" xr:uid="{10AB3113-6743-4B03-8ADE-F6D1C5AB08A1}"/>
    <cellStyle name="Navadno 11 4 5 2" xfId="467" xr:uid="{78152EBF-A06A-4C7B-941F-20C4E67F2236}"/>
    <cellStyle name="Navadno 12" xfId="36" xr:uid="{00000000-0005-0000-0000-000030000000}"/>
    <cellStyle name="Navadno 12 2" xfId="91" xr:uid="{00000000-0005-0000-0000-000031000000}"/>
    <cellStyle name="Navadno 12 2 2" xfId="106" xr:uid="{00000000-0005-0000-0000-000032000000}"/>
    <cellStyle name="Navadno 12 2 3" xfId="107" xr:uid="{00000000-0005-0000-0000-000033000000}"/>
    <cellStyle name="Navadno 13" xfId="96" xr:uid="{00000000-0005-0000-0000-000034000000}"/>
    <cellStyle name="Navadno 13 2" xfId="109" xr:uid="{00000000-0005-0000-0000-000035000000}"/>
    <cellStyle name="Navadno 13 3" xfId="110" xr:uid="{00000000-0005-0000-0000-000036000000}"/>
    <cellStyle name="Navadno 13 4" xfId="111" xr:uid="{00000000-0005-0000-0000-000037000000}"/>
    <cellStyle name="Navadno 13 5" xfId="112" xr:uid="{00000000-0005-0000-0000-000038000000}"/>
    <cellStyle name="Navadno 13 6" xfId="108" xr:uid="{00000000-0005-0000-0000-000039000000}"/>
    <cellStyle name="Navadno 14" xfId="95" xr:uid="{00000000-0005-0000-0000-00003A000000}"/>
    <cellStyle name="Navadno 14 10" xfId="113" xr:uid="{00000000-0005-0000-0000-00003B000000}"/>
    <cellStyle name="Navadno 14 10 2" xfId="243" xr:uid="{61E67031-E4E3-473C-BAA9-FC931CEB841D}"/>
    <cellStyle name="Navadno 14 10 2 2" xfId="434" xr:uid="{5B389679-C80D-4936-A043-4C45D202CAD0}"/>
    <cellStyle name="Navadno 14 10 2 3" xfId="321" xr:uid="{918826A1-BD47-48F4-9D2B-D6191BFA9767}"/>
    <cellStyle name="Navadno 14 10 3" xfId="395" xr:uid="{3D0D41C6-CC64-4CC1-B484-C28C24D79E6A}"/>
    <cellStyle name="Navadno 14 10 4" xfId="358" xr:uid="{F8F2643F-F977-4F2C-9E8F-7F242146FA97}"/>
    <cellStyle name="Navadno 14 10 5" xfId="281" xr:uid="{D27FE3B0-6AAD-4055-8751-0DEB3D9F1844}"/>
    <cellStyle name="Navadno 14 11" xfId="219" xr:uid="{00000000-0005-0000-0000-00003C000000}"/>
    <cellStyle name="Navadno 14 11 2" xfId="260" xr:uid="{12B5268D-C79D-4720-994F-BA781140EE34}"/>
    <cellStyle name="Navadno 14 11 2 2" xfId="450" xr:uid="{6647C85A-D41F-4884-A4B2-7D91EEDC6715}"/>
    <cellStyle name="Navadno 14 11 2 3" xfId="338" xr:uid="{0E2D0AF2-BD60-4CB0-A83E-288DD3A4499E}"/>
    <cellStyle name="Navadno 14 11 3" xfId="412" xr:uid="{EF204C29-FE4D-4065-B385-4D57626AC024}"/>
    <cellStyle name="Navadno 14 11 4" xfId="374" xr:uid="{DABBF4B4-3479-4E1D-A445-A8A30B1F142B}"/>
    <cellStyle name="Navadno 14 11 5" xfId="298" xr:uid="{0DFFBA08-44F6-496C-AA03-38342FD5720A}"/>
    <cellStyle name="Navadno 14 12" xfId="240" xr:uid="{81E6A9D3-CFB5-4373-A7D8-A60EBC787EE4}"/>
    <cellStyle name="Navadno 14 12 2" xfId="432" xr:uid="{E5EDF59C-178F-484E-8674-9F6E9B2C360D}"/>
    <cellStyle name="Navadno 14 12 3" xfId="318" xr:uid="{4A05E0C9-5B5D-4AC8-A6EE-2DE84D35F4AC}"/>
    <cellStyle name="Navadno 14 13" xfId="392" xr:uid="{8C0C64CE-4415-47B8-BF4F-FC964FDAAE32}"/>
    <cellStyle name="Navadno 14 14" xfId="356" xr:uid="{EB39EB50-EAFF-4014-868B-706E38F09B13}"/>
    <cellStyle name="Navadno 14 15" xfId="278" xr:uid="{94E7F3C6-8A65-45F5-85C3-406622F571DF}"/>
    <cellStyle name="Navadno 14 2" xfId="114" xr:uid="{00000000-0005-0000-0000-00003D000000}"/>
    <cellStyle name="Navadno 14 2 2" xfId="115" xr:uid="{00000000-0005-0000-0000-00003E000000}"/>
    <cellStyle name="Navadno 14 2 2 2" xfId="116" xr:uid="{00000000-0005-0000-0000-00003F000000}"/>
    <cellStyle name="Navadno 14 2 2 2 2" xfId="231" xr:uid="{00000000-0005-0000-0000-000040000000}"/>
    <cellStyle name="Navadno 14 2 2 2 2 2" xfId="272" xr:uid="{0139DFE0-52E5-42B2-A02A-E68B34E041F2}"/>
    <cellStyle name="Navadno 14 2 2 2 2 2 2" xfId="461" xr:uid="{D046308F-1E1A-4787-BF18-B389B5E052D4}"/>
    <cellStyle name="Navadno 14 2 2 2 2 2 3" xfId="350" xr:uid="{EA8C3160-A6F7-47A0-97FC-81AEC7D514D1}"/>
    <cellStyle name="Navadno 14 2 2 2 2 3" xfId="424" xr:uid="{4B4152AD-C50C-4323-A31F-4D4F1519272B}"/>
    <cellStyle name="Navadno 14 2 2 2 2 4" xfId="385" xr:uid="{DF5A5710-A361-49E4-A90F-4F7001D67084}"/>
    <cellStyle name="Navadno 14 2 2 2 2 5" xfId="310" xr:uid="{452868AC-0CC2-4B71-8203-C277468AFEA4}"/>
    <cellStyle name="Navadno 14 2 2 2 3" xfId="246" xr:uid="{E99B380D-0992-4D18-AEBB-71C29859D666}"/>
    <cellStyle name="Navadno 14 2 2 2 3 2" xfId="437" xr:uid="{5A263DFB-FF22-403F-9EF9-B93F08E6FE39}"/>
    <cellStyle name="Navadno 14 2 2 2 3 3" xfId="324" xr:uid="{42E01D14-822B-4458-9005-33F4980A5C2E}"/>
    <cellStyle name="Navadno 14 2 2 2 4" xfId="398" xr:uid="{F75B3A60-FA57-4E7D-9F29-3191393F828E}"/>
    <cellStyle name="Navadno 14 2 2 2 5" xfId="361" xr:uid="{1A7C7CC2-C514-4D8D-8A09-3C608481ACB5}"/>
    <cellStyle name="Navadno 14 2 2 2 6" xfId="284" xr:uid="{A9D81788-B208-4771-AE1A-723924F28966}"/>
    <cellStyle name="Navadno 14 2 2 3" xfId="232" xr:uid="{00000000-0005-0000-0000-000041000000}"/>
    <cellStyle name="Navadno 14 2 2 3 2" xfId="273" xr:uid="{7B53C397-0BF7-433C-89AD-139F5CC249B3}"/>
    <cellStyle name="Navadno 14 2 2 3 2 2" xfId="462" xr:uid="{9E20427E-2591-4183-B3A0-EEE2A9E03DB1}"/>
    <cellStyle name="Navadno 14 2 2 3 2 3" xfId="351" xr:uid="{1B6DC730-A9D7-4BA1-9526-3276B496867D}"/>
    <cellStyle name="Navadno 14 2 2 3 3" xfId="425" xr:uid="{6E7FF999-8E0C-42E3-B0F7-BF6A7295208E}"/>
    <cellStyle name="Navadno 14 2 2 3 4" xfId="386" xr:uid="{567B8252-F012-473D-973E-E62159897D93}"/>
    <cellStyle name="Navadno 14 2 2 3 5" xfId="311" xr:uid="{10FD58E1-77BE-42F1-9940-080F7FC0D18C}"/>
    <cellStyle name="Navadno 14 2 2 4" xfId="245" xr:uid="{DC49EBA3-4C84-424A-A0A6-5A2F53242D68}"/>
    <cellStyle name="Navadno 14 2 2 4 2" xfId="436" xr:uid="{4FB0C0E3-64CE-4362-BE49-581DAEC956F7}"/>
    <cellStyle name="Navadno 14 2 2 4 3" xfId="323" xr:uid="{876ADDD5-07F8-48C7-9028-FB2F94CBF88D}"/>
    <cellStyle name="Navadno 14 2 2 5" xfId="397" xr:uid="{5C3C61F0-8C15-4BE0-9DB8-8849662995EB}"/>
    <cellStyle name="Navadno 14 2 2 6" xfId="360" xr:uid="{B0A29812-15D0-4770-85C0-E5A577B0902D}"/>
    <cellStyle name="Navadno 14 2 2 7" xfId="283" xr:uid="{159D8CB9-C7A2-49BC-BEAE-E7AA69DC849E}"/>
    <cellStyle name="Navadno 14 2 3" xfId="117" xr:uid="{00000000-0005-0000-0000-000042000000}"/>
    <cellStyle name="Navadno 14 2 3 2" xfId="227" xr:uid="{00000000-0005-0000-0000-000043000000}"/>
    <cellStyle name="Navadno 14 2 3 2 2" xfId="268" xr:uid="{C12B7E1E-25EB-4840-B8A6-AB87F67F76B6}"/>
    <cellStyle name="Navadno 14 2 3 2 2 2" xfId="457" xr:uid="{95B70B8E-6F17-431A-997C-FBA27A5A2824}"/>
    <cellStyle name="Navadno 14 2 3 2 2 3" xfId="346" xr:uid="{710F742F-F32B-4542-808F-EADD9F5517AB}"/>
    <cellStyle name="Navadno 14 2 3 2 3" xfId="420" xr:uid="{6CE5ED75-BD96-45A6-8618-72406B700784}"/>
    <cellStyle name="Navadno 14 2 3 2 4" xfId="381" xr:uid="{AA227621-200F-4730-ADAF-48BA10724195}"/>
    <cellStyle name="Navadno 14 2 3 2 5" xfId="306" xr:uid="{577AB0F8-A3F6-4D1E-B994-A9110037F2FC}"/>
    <cellStyle name="Navadno 14 2 3 3" xfId="247" xr:uid="{655F3829-5792-490D-AD24-3386A21C55F7}"/>
    <cellStyle name="Navadno 14 2 3 3 2" xfId="438" xr:uid="{6E662682-042D-431B-8810-727C6F9EF422}"/>
    <cellStyle name="Navadno 14 2 3 3 3" xfId="325" xr:uid="{239C7CA0-6360-431B-A903-445A57EB10F8}"/>
    <cellStyle name="Navadno 14 2 3 4" xfId="399" xr:uid="{DB4B8BD1-208B-4D20-B2FB-108A68DD5CA1}"/>
    <cellStyle name="Navadno 14 2 3 5" xfId="362" xr:uid="{6617E8EF-90FB-4667-B040-AA861F864D52}"/>
    <cellStyle name="Navadno 14 2 3 6" xfId="285" xr:uid="{FDB8A9B8-D619-4488-927A-E3D30E56DB88}"/>
    <cellStyle name="Navadno 14 2 4" xfId="118" xr:uid="{00000000-0005-0000-0000-000044000000}"/>
    <cellStyle name="Navadno 14 2 4 2" xfId="229" xr:uid="{00000000-0005-0000-0000-000045000000}"/>
    <cellStyle name="Navadno 14 2 4 2 2" xfId="270" xr:uid="{2981A90C-7E8A-428A-9326-C0A99016F9F1}"/>
    <cellStyle name="Navadno 14 2 4 2 2 2" xfId="459" xr:uid="{0CB4CFF0-E942-4C02-A5BA-4073727BC6C9}"/>
    <cellStyle name="Navadno 14 2 4 2 2 3" xfId="348" xr:uid="{D09EFBFC-D203-430A-A647-92C0654BCF8D}"/>
    <cellStyle name="Navadno 14 2 4 2 3" xfId="422" xr:uid="{2CA22170-174B-4318-A01F-57957747275B}"/>
    <cellStyle name="Navadno 14 2 4 2 4" xfId="383" xr:uid="{A8807314-2D9B-4446-BB03-CED58FA2FE9F}"/>
    <cellStyle name="Navadno 14 2 4 2 5" xfId="308" xr:uid="{5C4AC4B6-7C43-48A7-B5E9-5A63A0F29DDC}"/>
    <cellStyle name="Navadno 14 2 4 3" xfId="248" xr:uid="{4AF8CAFC-28FF-478B-9F2A-D4658137442A}"/>
    <cellStyle name="Navadno 14 2 4 3 2" xfId="439" xr:uid="{3130AE4A-79CD-4BD6-A674-7B478F09828D}"/>
    <cellStyle name="Navadno 14 2 4 3 3" xfId="326" xr:uid="{ED8775F7-6B29-4F79-8A25-3C6E46E74AB7}"/>
    <cellStyle name="Navadno 14 2 4 4" xfId="400" xr:uid="{8B86739B-708B-4659-BB6B-76403AFAD666}"/>
    <cellStyle name="Navadno 14 2 4 5" xfId="363" xr:uid="{B96553A7-15F8-4D41-8F9C-56049FFD643D}"/>
    <cellStyle name="Navadno 14 2 4 6" xfId="286" xr:uid="{E178ECF5-F8AE-4EBF-9705-A47CB6A48385}"/>
    <cellStyle name="Navadno 14 2 5" xfId="233" xr:uid="{00000000-0005-0000-0000-000046000000}"/>
    <cellStyle name="Navadno 14 2 5 2" xfId="274" xr:uid="{7F5D4837-099D-4C94-8723-6311D2CAF622}"/>
    <cellStyle name="Navadno 14 2 5 2 2" xfId="463" xr:uid="{3145877D-D84B-4CDC-B1A2-876A85C48E04}"/>
    <cellStyle name="Navadno 14 2 5 2 3" xfId="352" xr:uid="{9F1D8D13-FC31-4EB4-A7BC-A29FF28533F9}"/>
    <cellStyle name="Navadno 14 2 5 3" xfId="426" xr:uid="{B39AC2B7-71E3-4098-9CC8-CFA0A3BDD9AD}"/>
    <cellStyle name="Navadno 14 2 5 4" xfId="387" xr:uid="{235A7FA4-D1DE-49FF-A217-5AAD3BBFEBB3}"/>
    <cellStyle name="Navadno 14 2 5 5" xfId="312" xr:uid="{57444017-9466-4F43-B2C2-460B321DE9FE}"/>
    <cellStyle name="Navadno 14 2 6" xfId="244" xr:uid="{FF469C5D-53DF-4A45-90F1-A5316D3D0FBD}"/>
    <cellStyle name="Navadno 14 2 6 2" xfId="435" xr:uid="{9DFD5A47-C1E1-4CC7-9F0E-8A68736540E4}"/>
    <cellStyle name="Navadno 14 2 6 3" xfId="322" xr:uid="{9D92C1E6-599E-4E8F-9793-8BE55D807CFE}"/>
    <cellStyle name="Navadno 14 2 7" xfId="396" xr:uid="{5052C12B-8AC0-49E9-BE9A-5B7F4BEEC076}"/>
    <cellStyle name="Navadno 14 2 8" xfId="359" xr:uid="{D966544B-0285-4B10-BE3C-7D9D17058222}"/>
    <cellStyle name="Navadno 14 2 9" xfId="282" xr:uid="{059FE6EB-CA43-4445-BE24-3AFC495085A6}"/>
    <cellStyle name="Navadno 14 3" xfId="119" xr:uid="{00000000-0005-0000-0000-000047000000}"/>
    <cellStyle name="Navadno 14 3 2" xfId="120" xr:uid="{00000000-0005-0000-0000-000048000000}"/>
    <cellStyle name="Navadno 14 3 2 2" xfId="230" xr:uid="{00000000-0005-0000-0000-000049000000}"/>
    <cellStyle name="Navadno 14 3 2 2 2" xfId="271" xr:uid="{05F4B5BB-4979-42E1-ACCD-F3270CD7DE78}"/>
    <cellStyle name="Navadno 14 3 2 2 2 2" xfId="460" xr:uid="{841A28B7-823C-4B6F-B841-E549E738ADB1}"/>
    <cellStyle name="Navadno 14 3 2 2 2 3" xfId="349" xr:uid="{6DD906B9-F417-423E-99CC-620A4FD01EB3}"/>
    <cellStyle name="Navadno 14 3 2 2 3" xfId="423" xr:uid="{7F67B904-7CD1-462B-89D7-DC8E3FAEFAD5}"/>
    <cellStyle name="Navadno 14 3 2 2 4" xfId="384" xr:uid="{9DC4AB39-68AC-4C0B-B5E3-86CFC7571CA2}"/>
    <cellStyle name="Navadno 14 3 2 2 5" xfId="309" xr:uid="{221A3DE4-3C88-4F69-8188-F533BB856EB6}"/>
    <cellStyle name="Navadno 14 3 2 3" xfId="250" xr:uid="{B5D5C791-07D1-402F-BC9F-2B2AF0BE5319}"/>
    <cellStyle name="Navadno 14 3 2 3 2" xfId="441" xr:uid="{747B8E4E-645E-42CA-BC28-9B8EE4716275}"/>
    <cellStyle name="Navadno 14 3 2 3 3" xfId="328" xr:uid="{1AAD366B-F363-4BEC-8574-2A24B7A7E091}"/>
    <cellStyle name="Navadno 14 3 2 4" xfId="402" xr:uid="{11A2408F-7BD1-44D9-9502-B8DBF2E0F96A}"/>
    <cellStyle name="Navadno 14 3 2 5" xfId="365" xr:uid="{E486C7B4-67CA-4FC6-AFDC-691603D35671}"/>
    <cellStyle name="Navadno 14 3 2 6" xfId="288" xr:uid="{243936FC-A477-49B8-8847-5A16687A1222}"/>
    <cellStyle name="Navadno 14 3 3" xfId="225" xr:uid="{00000000-0005-0000-0000-00004A000000}"/>
    <cellStyle name="Navadno 14 3 3 2" xfId="266" xr:uid="{57DFA0D2-F0F4-4FB8-8B74-51E9EBD01484}"/>
    <cellStyle name="Navadno 14 3 3 2 2" xfId="455" xr:uid="{19C4E9A4-BA2E-46AE-ABF7-4BC51284495B}"/>
    <cellStyle name="Navadno 14 3 3 2 3" xfId="344" xr:uid="{2CBAE1C9-8480-480A-9984-B0B020868F8D}"/>
    <cellStyle name="Navadno 14 3 3 3" xfId="418" xr:uid="{5213C78E-3578-4EEC-8B3F-2F36D4E37F46}"/>
    <cellStyle name="Navadno 14 3 3 4" xfId="379" xr:uid="{1F3FA122-B2F4-4F0F-94CC-E90A062E9732}"/>
    <cellStyle name="Navadno 14 3 3 5" xfId="304" xr:uid="{9EE65EDF-61C7-4EF6-A5CF-5610F5F22CB1}"/>
    <cellStyle name="Navadno 14 3 4" xfId="249" xr:uid="{C560B2A9-74D7-4D64-BBE6-A45E253B6CB2}"/>
    <cellStyle name="Navadno 14 3 4 2" xfId="440" xr:uid="{1AF13C56-361E-45A2-825E-621030074588}"/>
    <cellStyle name="Navadno 14 3 4 3" xfId="327" xr:uid="{CCBC798E-3BFF-44C3-B8A5-E266C3FF5893}"/>
    <cellStyle name="Navadno 14 3 5" xfId="401" xr:uid="{34EE39F9-7633-4A51-B0BD-758656FBCC31}"/>
    <cellStyle name="Navadno 14 3 6" xfId="364" xr:uid="{ED154029-32BD-47A6-88DF-64A0B8021662}"/>
    <cellStyle name="Navadno 14 3 7" xfId="287" xr:uid="{80825C61-14A8-4DED-ABC4-803B70D8501F}"/>
    <cellStyle name="Navadno 14 4" xfId="121" xr:uid="{00000000-0005-0000-0000-00004B000000}"/>
    <cellStyle name="Navadno 14 4 2" xfId="226" xr:uid="{00000000-0005-0000-0000-00004C000000}"/>
    <cellStyle name="Navadno 14 4 2 2" xfId="267" xr:uid="{2143C697-0212-4D8F-8780-5E0C41A0AEC9}"/>
    <cellStyle name="Navadno 14 4 2 2 2" xfId="456" xr:uid="{CF1CE750-11FD-4648-9789-D6A84D261531}"/>
    <cellStyle name="Navadno 14 4 2 2 3" xfId="345" xr:uid="{4B167A90-15A7-437C-86A6-1530C6DDB252}"/>
    <cellStyle name="Navadno 14 4 2 3" xfId="419" xr:uid="{925436A3-E9A4-4C4A-BA70-02B1DC8F0B2B}"/>
    <cellStyle name="Navadno 14 4 2 4" xfId="380" xr:uid="{0191D11F-C513-45E9-A8BA-07E1144BA434}"/>
    <cellStyle name="Navadno 14 4 2 5" xfId="305" xr:uid="{8A8FEE35-315A-413D-9059-EEA7ACC45C7E}"/>
    <cellStyle name="Navadno 14 4 3" xfId="251" xr:uid="{8F08649F-5437-40F6-88EA-24FD5F7E0EA3}"/>
    <cellStyle name="Navadno 14 4 3 2" xfId="442" xr:uid="{BB382918-64DD-4E0A-9800-A6EC0D4D6F78}"/>
    <cellStyle name="Navadno 14 4 3 3" xfId="329" xr:uid="{670EE27A-16F5-452F-A5EB-922C94D619F0}"/>
    <cellStyle name="Navadno 14 4 4" xfId="403" xr:uid="{CA20DE1F-6420-481E-98E0-D3E64A2857DB}"/>
    <cellStyle name="Navadno 14 4 5" xfId="366" xr:uid="{250CB63E-56AB-4A38-8D4A-BA56E54C530B}"/>
    <cellStyle name="Navadno 14 4 6" xfId="289" xr:uid="{F46B84DE-707C-4C79-8BE9-A6FB1D25A2E0}"/>
    <cellStyle name="Navadno 14 5" xfId="122" xr:uid="{00000000-0005-0000-0000-00004D000000}"/>
    <cellStyle name="Navadno 14 5 2" xfId="224" xr:uid="{00000000-0005-0000-0000-00004E000000}"/>
    <cellStyle name="Navadno 14 5 2 2" xfId="265" xr:uid="{9658E68F-058D-4D6C-AA1F-D6978A5D27C4}"/>
    <cellStyle name="Navadno 14 5 2 2 2" xfId="454" xr:uid="{245FCFE6-4452-4CF4-BAC1-9DB4BC2263C1}"/>
    <cellStyle name="Navadno 14 5 2 2 3" xfId="343" xr:uid="{5DFC0026-7C48-4906-851E-CF73DE8ACD68}"/>
    <cellStyle name="Navadno 14 5 2 3" xfId="417" xr:uid="{058D68CC-5594-4CE2-80C1-6B7BCEB2B3D3}"/>
    <cellStyle name="Navadno 14 5 2 4" xfId="378" xr:uid="{A4676C01-D906-420D-832C-3C0ED9CF8C74}"/>
    <cellStyle name="Navadno 14 5 2 5" xfId="303" xr:uid="{12281D9F-260D-4DDC-A11D-D5D241644957}"/>
    <cellStyle name="Navadno 14 5 3" xfId="252" xr:uid="{441DAFBB-F2EE-4EC2-A891-257C7D7D6EAE}"/>
    <cellStyle name="Navadno 14 5 3 2" xfId="443" xr:uid="{56854BED-4E1F-4684-81F4-312DC2A916FC}"/>
    <cellStyle name="Navadno 14 5 3 3" xfId="330" xr:uid="{ED7893E2-D8C9-4B95-A247-FBB93DE7765A}"/>
    <cellStyle name="Navadno 14 5 4" xfId="404" xr:uid="{97C50689-D1A8-43AC-B8AF-C1D37B98028F}"/>
    <cellStyle name="Navadno 14 5 5" xfId="367" xr:uid="{5AB7D181-DF82-46D7-853F-02ED7961B639}"/>
    <cellStyle name="Navadno 14 5 6" xfId="290" xr:uid="{F9E3554A-0278-435F-B2D8-50D5797E67E9}"/>
    <cellStyle name="Navadno 14 6" xfId="123" xr:uid="{00000000-0005-0000-0000-00004F000000}"/>
    <cellStyle name="Navadno 14 6 2" xfId="228" xr:uid="{00000000-0005-0000-0000-000050000000}"/>
    <cellStyle name="Navadno 14 6 2 2" xfId="269" xr:uid="{566BDEE8-CA22-4BCF-B6C2-5E31B253AF52}"/>
    <cellStyle name="Navadno 14 6 2 2 2" xfId="458" xr:uid="{39A8C76B-ABF1-412A-8929-2C2F85ADDC14}"/>
    <cellStyle name="Navadno 14 6 2 2 3" xfId="347" xr:uid="{B2D020C2-FC7F-4387-93CA-DC6DD67F9ECD}"/>
    <cellStyle name="Navadno 14 6 2 3" xfId="421" xr:uid="{9AB83827-7B83-4370-9EA8-2B0E627D748E}"/>
    <cellStyle name="Navadno 14 6 2 4" xfId="382" xr:uid="{8396768C-6A72-4D98-83A3-F04B9B0CDEDE}"/>
    <cellStyle name="Navadno 14 6 2 5" xfId="307" xr:uid="{8CA11D4C-58DC-4BEC-97F0-7462FD93D59B}"/>
    <cellStyle name="Navadno 14 6 3" xfId="253" xr:uid="{E8900BA0-19CF-4362-9D9A-8BBF9D883A50}"/>
    <cellStyle name="Navadno 14 6 3 2" xfId="444" xr:uid="{CC0FD4F8-AD10-45AE-A37B-B0DED0C19108}"/>
    <cellStyle name="Navadno 14 6 3 3" xfId="331" xr:uid="{7990E52C-27AF-4EBE-B4D5-91A10D7826D2}"/>
    <cellStyle name="Navadno 14 6 4" xfId="405" xr:uid="{8CDC82C9-DED5-4FCD-BF6B-6ED8B1E88A99}"/>
    <cellStyle name="Navadno 14 6 5" xfId="368" xr:uid="{1F3C78A8-60C6-434A-8619-7070461EF4EE}"/>
    <cellStyle name="Navadno 14 6 6" xfId="291" xr:uid="{B4B66F13-1271-4146-84A6-3A7C14EF3085}"/>
    <cellStyle name="Navadno 14 7" xfId="205" xr:uid="{00000000-0005-0000-0000-000051000000}"/>
    <cellStyle name="Navadno 14 7 2" xfId="234" xr:uid="{00000000-0005-0000-0000-000052000000}"/>
    <cellStyle name="Navadno 14 7 2 2" xfId="275" xr:uid="{00C08062-E120-4658-B42C-E2601695D521}"/>
    <cellStyle name="Navadno 14 7 2 2 2" xfId="464" xr:uid="{28DBFE81-5F90-497E-ADA8-7E56400B1E33}"/>
    <cellStyle name="Navadno 14 7 2 2 3" xfId="353" xr:uid="{64494BA6-4BC6-49FD-AEB7-4D392386CD97}"/>
    <cellStyle name="Navadno 14 7 2 3" xfId="427" xr:uid="{CE9019EF-93AE-47DE-BAB0-9A1FEFB58FA7}"/>
    <cellStyle name="Navadno 14 7 2 4" xfId="388" xr:uid="{C0EA5C18-4BEE-4D99-A3FD-88F7C28971F1}"/>
    <cellStyle name="Navadno 14 7 2 5" xfId="313" xr:uid="{3FF6EC9B-AB81-4A43-81FB-ACCF73D2AF1F}"/>
    <cellStyle name="Navadno 14 7 3" xfId="254" xr:uid="{6E7E02B0-A329-4EAE-8D32-1160814B9C63}"/>
    <cellStyle name="Navadno 14 7 3 2" xfId="445" xr:uid="{176DBE9E-2E3F-4EFE-9042-40D40E249492}"/>
    <cellStyle name="Navadno 14 7 3 3" xfId="332" xr:uid="{E813A1AF-3FBA-4B90-AE5B-D2995C0F58BE}"/>
    <cellStyle name="Navadno 14 7 4" xfId="406" xr:uid="{81B93BFC-FA3C-4103-8506-84A8CAC573EA}"/>
    <cellStyle name="Navadno 14 7 5" xfId="369" xr:uid="{81F87A51-5DE0-4656-BDB6-0E30411BAF91}"/>
    <cellStyle name="Navadno 14 7 6" xfId="292" xr:uid="{270A5C00-FB0E-422F-A142-C092AFD784F5}"/>
    <cellStyle name="Navadno 14 8" xfId="207" xr:uid="{00000000-0005-0000-0000-000053000000}"/>
    <cellStyle name="Navadno 14 8 2" xfId="235" xr:uid="{00000000-0005-0000-0000-000054000000}"/>
    <cellStyle name="Navadno 14 8 2 2" xfId="276" xr:uid="{58C05533-B8E6-4130-B6CF-F12BE968D03D}"/>
    <cellStyle name="Navadno 14 8 2 2 2" xfId="465" xr:uid="{93599B83-DDCC-4C97-AE84-667D008A69E7}"/>
    <cellStyle name="Navadno 14 8 2 2 3" xfId="354" xr:uid="{C89CB46C-F2D3-4A28-8A8C-84AEE926B3F2}"/>
    <cellStyle name="Navadno 14 8 2 3" xfId="428" xr:uid="{D6A3597D-E0FE-419C-83AF-0639DACC1951}"/>
    <cellStyle name="Navadno 14 8 2 4" xfId="389" xr:uid="{E4882C3E-64ED-4793-8CB2-CC28C54B537D}"/>
    <cellStyle name="Navadno 14 8 2 5" xfId="314" xr:uid="{91474117-A19A-4F86-A0BB-138FC91C0648}"/>
    <cellStyle name="Navadno 14 8 3" xfId="255" xr:uid="{4697D5DA-FF41-41DA-880E-01142983E505}"/>
    <cellStyle name="Navadno 14 8 3 2" xfId="446" xr:uid="{D78AB6CC-4E0E-43F4-B6B9-D5CFE7B57D6E}"/>
    <cellStyle name="Navadno 14 8 3 3" xfId="333" xr:uid="{E4CC29C0-08A6-4330-BAE0-52E4EBB87B1E}"/>
    <cellStyle name="Navadno 14 8 4" xfId="407" xr:uid="{23C410E3-687C-40D9-A0E5-B096E79766AE}"/>
    <cellStyle name="Navadno 14 8 5" xfId="370" xr:uid="{B193F7D2-AF12-48A9-A7E1-BDA9E1DF2B4B}"/>
    <cellStyle name="Navadno 14 8 6" xfId="293" xr:uid="{080186D2-F533-450C-A8E2-12F160566ADE}"/>
    <cellStyle name="Navadno 14 9" xfId="208" xr:uid="{00000000-0005-0000-0000-000055000000}"/>
    <cellStyle name="Navadno 14 9 2" xfId="236" xr:uid="{00000000-0005-0000-0000-000056000000}"/>
    <cellStyle name="Navadno 14 9 2 2" xfId="277" xr:uid="{DF90113C-374A-4BE2-A490-C55C7097344E}"/>
    <cellStyle name="Navadno 14 9 2 2 2" xfId="466" xr:uid="{A1DC103A-F2A3-406D-AAD1-6D2518AA50B0}"/>
    <cellStyle name="Navadno 14 9 2 2 3" xfId="355" xr:uid="{4B788705-E22A-4183-A078-9690EE269CFF}"/>
    <cellStyle name="Navadno 14 9 2 3" xfId="429" xr:uid="{7D87E715-392A-47DC-8F76-FF0552089599}"/>
    <cellStyle name="Navadno 14 9 2 4" xfId="390" xr:uid="{DCD07E94-0846-4203-8713-A3A55DDDB715}"/>
    <cellStyle name="Navadno 14 9 2 5" xfId="315" xr:uid="{08ACA6B9-8718-4FE1-BE69-DAC99086A1C2}"/>
    <cellStyle name="Navadno 14 9 3" xfId="256" xr:uid="{CC200234-2821-4017-8297-2887C0AAACD7}"/>
    <cellStyle name="Navadno 14 9 3 2" xfId="447" xr:uid="{15B1A442-6610-440D-B79F-B8EE3E43951A}"/>
    <cellStyle name="Navadno 14 9 3 3" xfId="334" xr:uid="{3A7E84F3-C018-4E21-BA60-1F61AF4827F0}"/>
    <cellStyle name="Navadno 14 9 4" xfId="408" xr:uid="{25E3D4DA-EF88-41A6-A4F0-017F059E080E}"/>
    <cellStyle name="Navadno 14 9 5" xfId="371" xr:uid="{CD3C4255-BE69-485C-9222-E0015F8CD518}"/>
    <cellStyle name="Navadno 14 9 6" xfId="294" xr:uid="{AAE8CF89-E2E1-4A81-9CF9-D7F98BD59C67}"/>
    <cellStyle name="Navadno 15" xfId="214" xr:uid="{00000000-0005-0000-0000-000057000000}"/>
    <cellStyle name="Navadno 15 2" xfId="221" xr:uid="{00000000-0005-0000-0000-000058000000}"/>
    <cellStyle name="Navadno 15 2 2" xfId="262" xr:uid="{C5CF1373-094D-4AA7-847D-71169901DA82}"/>
    <cellStyle name="Navadno 15 2 2 2" xfId="340" xr:uid="{1ED3ED86-DE2F-46DF-83D6-71C0D09F5B38}"/>
    <cellStyle name="Navadno 15 2 3" xfId="414" xr:uid="{992CBE98-D315-409D-957D-4E5595BC7696}"/>
    <cellStyle name="Navadno 15 2 4" xfId="300" xr:uid="{F5A62E6E-9931-40F3-8A92-3FA36902E01A}"/>
    <cellStyle name="Navadno 16" xfId="213" xr:uid="{00000000-0005-0000-0000-000059000000}"/>
    <cellStyle name="Navadno 16 2" xfId="212" xr:uid="{00000000-0005-0000-0000-00005A000000}"/>
    <cellStyle name="Navadno 17" xfId="238" xr:uid="{AB64E868-84A1-4994-A545-86F8683A7522}"/>
    <cellStyle name="Navadno 17 2" xfId="317" xr:uid="{18956FBE-C069-4C39-BD0A-9A8739F8FCD1}"/>
    <cellStyle name="Navadno 17 2 2" xfId="431" xr:uid="{0B07382B-6EFE-4BDD-90ED-07EB1CCF41B9}"/>
    <cellStyle name="Navadno 17 3" xfId="430" xr:uid="{D39A30CF-FA9B-4035-ACA9-594FDF249742}"/>
    <cellStyle name="Navadno 17 4" xfId="391" xr:uid="{A845F8D7-B2B1-4D13-B7A6-33D960E6446B}"/>
    <cellStyle name="Navadno 17 5" xfId="316" xr:uid="{CEC5E481-E04E-45B7-A74D-E27372E425EA}"/>
    <cellStyle name="Navadno 2" xfId="2" xr:uid="{00000000-0005-0000-0000-00005B000000}"/>
    <cellStyle name="Navadno 2 10" xfId="216" xr:uid="{00000000-0005-0000-0000-00005C000000}"/>
    <cellStyle name="Navadno 2 2" xfId="3" xr:uid="{00000000-0005-0000-0000-00005D000000}"/>
    <cellStyle name="Navadno 2 2 2" xfId="124" xr:uid="{00000000-0005-0000-0000-00005E000000}"/>
    <cellStyle name="Navadno 2 2 3" xfId="176" xr:uid="{00000000-0005-0000-0000-00005F000000}"/>
    <cellStyle name="Navadno 2 3" xfId="4" xr:uid="{00000000-0005-0000-0000-000060000000}"/>
    <cellStyle name="Navadno 2 3 2" xfId="125" xr:uid="{00000000-0005-0000-0000-000061000000}"/>
    <cellStyle name="Navadno 2 3 3" xfId="177" xr:uid="{00000000-0005-0000-0000-000062000000}"/>
    <cellStyle name="Navadno 2 4" xfId="5" xr:uid="{00000000-0005-0000-0000-000063000000}"/>
    <cellStyle name="Navadno 2 4 2" xfId="126" xr:uid="{00000000-0005-0000-0000-000064000000}"/>
    <cellStyle name="Navadno 2 4 3" xfId="178" xr:uid="{00000000-0005-0000-0000-000065000000}"/>
    <cellStyle name="Navadno 2 5" xfId="6" xr:uid="{00000000-0005-0000-0000-000066000000}"/>
    <cellStyle name="Navadno 2 5 2" xfId="127" xr:uid="{00000000-0005-0000-0000-000067000000}"/>
    <cellStyle name="Navadno 2 5 3" xfId="179" xr:uid="{00000000-0005-0000-0000-000068000000}"/>
    <cellStyle name="Navadno 2 6" xfId="83" xr:uid="{00000000-0005-0000-0000-000069000000}"/>
    <cellStyle name="Navadno 2 6 2" xfId="128" xr:uid="{00000000-0005-0000-0000-00006A000000}"/>
    <cellStyle name="Navadno 2 7" xfId="129" xr:uid="{00000000-0005-0000-0000-00006B000000}"/>
    <cellStyle name="Navadno 2 8" xfId="130" xr:uid="{00000000-0005-0000-0000-00006C000000}"/>
    <cellStyle name="Navadno 2 9" xfId="175" xr:uid="{00000000-0005-0000-0000-00006D000000}"/>
    <cellStyle name="Navadno 3" xfId="7" xr:uid="{00000000-0005-0000-0000-00006E000000}"/>
    <cellStyle name="Navadno 3 2" xfId="8" xr:uid="{00000000-0005-0000-0000-00006F000000}"/>
    <cellStyle name="Navadno 3 2 2" xfId="131" xr:uid="{00000000-0005-0000-0000-000070000000}"/>
    <cellStyle name="Navadno 3 2 3" xfId="181" xr:uid="{00000000-0005-0000-0000-000071000000}"/>
    <cellStyle name="Navadno 3 3" xfId="27" xr:uid="{00000000-0005-0000-0000-000072000000}"/>
    <cellStyle name="Navadno 3 3 2" xfId="132" xr:uid="{00000000-0005-0000-0000-000073000000}"/>
    <cellStyle name="Navadno 3 3 3" xfId="195" xr:uid="{00000000-0005-0000-0000-000074000000}"/>
    <cellStyle name="Navadno 3 4" xfId="84" xr:uid="{00000000-0005-0000-0000-000075000000}"/>
    <cellStyle name="Navadno 3 5" xfId="133" xr:uid="{00000000-0005-0000-0000-000076000000}"/>
    <cellStyle name="Navadno 3 6" xfId="180" xr:uid="{00000000-0005-0000-0000-000077000000}"/>
    <cellStyle name="Navadno 3 7" xfId="211" xr:uid="{00000000-0005-0000-0000-000078000000}"/>
    <cellStyle name="Navadno 3 8" xfId="237" xr:uid="{F1F9CB4D-6961-4354-AAD5-3F58B95A5DF8}"/>
    <cellStyle name="Navadno 4" xfId="9" xr:uid="{00000000-0005-0000-0000-000079000000}"/>
    <cellStyle name="Navadno 4 2" xfId="10" xr:uid="{00000000-0005-0000-0000-00007A000000}"/>
    <cellStyle name="Navadno 4 2 2" xfId="134" xr:uid="{00000000-0005-0000-0000-00007B000000}"/>
    <cellStyle name="Navadno 4 2 3" xfId="183" xr:uid="{00000000-0005-0000-0000-00007C000000}"/>
    <cellStyle name="Navadno 4 2 4" xfId="210" xr:uid="{00000000-0005-0000-0000-00007D000000}"/>
    <cellStyle name="Navadno 4 3" xfId="28" xr:uid="{00000000-0005-0000-0000-00007E000000}"/>
    <cellStyle name="Navadno 4 3 2" xfId="135" xr:uid="{00000000-0005-0000-0000-00007F000000}"/>
    <cellStyle name="Navadno 4 3 3" xfId="196" xr:uid="{00000000-0005-0000-0000-000080000000}"/>
    <cellStyle name="Navadno 4 3 4" xfId="209" xr:uid="{00000000-0005-0000-0000-000081000000}"/>
    <cellStyle name="Navadno 4 4" xfId="136" xr:uid="{00000000-0005-0000-0000-000082000000}"/>
    <cellStyle name="Navadno 4 5" xfId="182" xr:uid="{00000000-0005-0000-0000-000083000000}"/>
    <cellStyle name="Navadno 5" xfId="11" xr:uid="{00000000-0005-0000-0000-000084000000}"/>
    <cellStyle name="Navadno 5 2" xfId="29" xr:uid="{00000000-0005-0000-0000-000085000000}"/>
    <cellStyle name="Navadno 5 2 2" xfId="137" xr:uid="{00000000-0005-0000-0000-000086000000}"/>
    <cellStyle name="Navadno 5 2 3" xfId="197" xr:uid="{00000000-0005-0000-0000-000087000000}"/>
    <cellStyle name="Navadno 5 3" xfId="85" xr:uid="{00000000-0005-0000-0000-000088000000}"/>
    <cellStyle name="Navadno 5 4" xfId="138" xr:uid="{00000000-0005-0000-0000-000089000000}"/>
    <cellStyle name="Navadno 5 5" xfId="184" xr:uid="{00000000-0005-0000-0000-00008A000000}"/>
    <cellStyle name="Navadno 6" xfId="12" xr:uid="{00000000-0005-0000-0000-00008B000000}"/>
    <cellStyle name="Navadno 6 2" xfId="13" xr:uid="{00000000-0005-0000-0000-00008C000000}"/>
    <cellStyle name="Navadno 6 2 2" xfId="139" xr:uid="{00000000-0005-0000-0000-00008D000000}"/>
    <cellStyle name="Navadno 6 2 3" xfId="186" xr:uid="{00000000-0005-0000-0000-00008E000000}"/>
    <cellStyle name="Navadno 6 3" xfId="30" xr:uid="{00000000-0005-0000-0000-00008F000000}"/>
    <cellStyle name="Navadno 6 3 2" xfId="140" xr:uid="{00000000-0005-0000-0000-000090000000}"/>
    <cellStyle name="Navadno 6 3 3" xfId="198" xr:uid="{00000000-0005-0000-0000-000091000000}"/>
    <cellStyle name="Navadno 6 4" xfId="86" xr:uid="{00000000-0005-0000-0000-000092000000}"/>
    <cellStyle name="Navadno 6 5" xfId="141" xr:uid="{00000000-0005-0000-0000-000093000000}"/>
    <cellStyle name="Navadno 6 6" xfId="185" xr:uid="{00000000-0005-0000-0000-000094000000}"/>
    <cellStyle name="Navadno 7" xfId="14" xr:uid="{00000000-0005-0000-0000-000095000000}"/>
    <cellStyle name="Navadno 7 2" xfId="142" xr:uid="{00000000-0005-0000-0000-000096000000}"/>
    <cellStyle name="Navadno 7 3" xfId="187" xr:uid="{00000000-0005-0000-0000-000097000000}"/>
    <cellStyle name="Navadno 8" xfId="15" xr:uid="{00000000-0005-0000-0000-000098000000}"/>
    <cellStyle name="Navadno 8 2" xfId="143" xr:uid="{00000000-0005-0000-0000-000099000000}"/>
    <cellStyle name="Navadno 8 3" xfId="188" xr:uid="{00000000-0005-0000-0000-00009A000000}"/>
    <cellStyle name="Navadno 9" xfId="16" xr:uid="{00000000-0005-0000-0000-00009B000000}"/>
    <cellStyle name="Navadno 9 2" xfId="144" xr:uid="{00000000-0005-0000-0000-00009C000000}"/>
    <cellStyle name="Navadno 9 3" xfId="189" xr:uid="{00000000-0005-0000-0000-00009D000000}"/>
    <cellStyle name="Nevtralno 2" xfId="62" xr:uid="{00000000-0005-0000-0000-00009E000000}"/>
    <cellStyle name="normal" xfId="468" xr:uid="{8732E7CC-4EAB-4C16-B74B-84EF86DED36B}"/>
    <cellStyle name="Normal_1.3.2" xfId="24" xr:uid="{00000000-0005-0000-0000-00009F000000}"/>
    <cellStyle name="Odstotek 2" xfId="145" xr:uid="{00000000-0005-0000-0000-0000A0000000}"/>
    <cellStyle name="Odstotek 3" xfId="87" xr:uid="{00000000-0005-0000-0000-0000A1000000}"/>
    <cellStyle name="Odstotek 3 2" xfId="146" xr:uid="{00000000-0005-0000-0000-0000A2000000}"/>
    <cellStyle name="Odstotek 3 3" xfId="203" xr:uid="{00000000-0005-0000-0000-0000A3000000}"/>
    <cellStyle name="Opomba 2" xfId="63" xr:uid="{00000000-0005-0000-0000-0000A4000000}"/>
    <cellStyle name="Opomba 3" xfId="147" xr:uid="{00000000-0005-0000-0000-0000A5000000}"/>
    <cellStyle name="Opozorilo 2" xfId="64" xr:uid="{00000000-0005-0000-0000-0000A6000000}"/>
    <cellStyle name="Pojasnjevalno besedilo 2" xfId="65" xr:uid="{00000000-0005-0000-0000-0000A7000000}"/>
    <cellStyle name="Poudarek1 2" xfId="66" xr:uid="{00000000-0005-0000-0000-0000A8000000}"/>
    <cellStyle name="Poudarek2 2" xfId="67" xr:uid="{00000000-0005-0000-0000-0000A9000000}"/>
    <cellStyle name="Poudarek3 2" xfId="68" xr:uid="{00000000-0005-0000-0000-0000AA000000}"/>
    <cellStyle name="Poudarek4 2" xfId="69" xr:uid="{00000000-0005-0000-0000-0000AB000000}"/>
    <cellStyle name="Poudarek5 2" xfId="70" xr:uid="{00000000-0005-0000-0000-0000AC000000}"/>
    <cellStyle name="Poudarek6 2" xfId="71" xr:uid="{00000000-0005-0000-0000-0000AD000000}"/>
    <cellStyle name="Povezana celica 2" xfId="72" xr:uid="{00000000-0005-0000-0000-0000AE000000}"/>
    <cellStyle name="Preveri celico 2" xfId="73" xr:uid="{00000000-0005-0000-0000-0000AF000000}"/>
    <cellStyle name="Računanje 2" xfId="74" xr:uid="{00000000-0005-0000-0000-0000B0000000}"/>
    <cellStyle name="Slabo 2" xfId="75" xr:uid="{00000000-0005-0000-0000-0000B1000000}"/>
    <cellStyle name="Slog 1" xfId="76" xr:uid="{00000000-0005-0000-0000-0000B2000000}"/>
    <cellStyle name="Valuta" xfId="1" builtinId="4"/>
    <cellStyle name="Valuta 10" xfId="218" xr:uid="{00000000-0005-0000-0000-0000B4000000}"/>
    <cellStyle name="Valuta 10 2" xfId="259" xr:uid="{1A40B4FB-0433-4F88-A633-DEBD47D6F8B9}"/>
    <cellStyle name="Valuta 10 2 2" xfId="337" xr:uid="{36C7FAF8-333F-4071-9F06-C7B719A8E554}"/>
    <cellStyle name="Valuta 10 3" xfId="411" xr:uid="{4E9648DE-6ABA-4CD9-B9B4-79F68077E0DD}"/>
    <cellStyle name="Valuta 10 4" xfId="297" xr:uid="{7016A833-B16E-4067-BFD1-956BFAB3E905}"/>
    <cellStyle name="Valuta 11" xfId="217" xr:uid="{00000000-0005-0000-0000-0000B5000000}"/>
    <cellStyle name="Valuta 11 2" xfId="258" xr:uid="{A260E175-B102-42F2-8772-5B42E66D3D1E}"/>
    <cellStyle name="Valuta 11 2 2" xfId="449" xr:uid="{C3ABE73C-C076-493B-84F9-6960161BC758}"/>
    <cellStyle name="Valuta 11 2 3" xfId="336" xr:uid="{5FCFED1B-A7A9-44AD-A136-78EEB3384609}"/>
    <cellStyle name="Valuta 11 3" xfId="410" xr:uid="{5E982D29-F4FF-4A19-90A7-C48BEE1BC633}"/>
    <cellStyle name="Valuta 11 4" xfId="373" xr:uid="{6770809B-8B7B-414E-A720-62A58A076952}"/>
    <cellStyle name="Valuta 11 5" xfId="296" xr:uid="{4C1DF55E-55B7-4937-B47E-3C666C8779B9}"/>
    <cellStyle name="Valuta 12" xfId="223" xr:uid="{00000000-0005-0000-0000-0000B6000000}"/>
    <cellStyle name="Valuta 12 2" xfId="264" xr:uid="{05D86EDB-8D26-4DF9-B7F6-550A3BFAB04E}"/>
    <cellStyle name="Valuta 12 2 2" xfId="453" xr:uid="{23523299-8719-4240-9C7A-DAA3B15862F5}"/>
    <cellStyle name="Valuta 12 2 3" xfId="342" xr:uid="{AE05823E-E99A-43D6-90FF-EC48A83484A9}"/>
    <cellStyle name="Valuta 12 3" xfId="416" xr:uid="{38EB26A0-E12C-4F3D-832B-554E93DC890D}"/>
    <cellStyle name="Valuta 12 4" xfId="377" xr:uid="{1D88E7C9-948C-4C7C-BE2A-D215E1150C8A}"/>
    <cellStyle name="Valuta 12 5" xfId="302" xr:uid="{B3E25D05-81B9-47FD-AF91-7CCB2CC3A114}"/>
    <cellStyle name="Valuta 2" xfId="17" xr:uid="{00000000-0005-0000-0000-0000B7000000}"/>
    <cellStyle name="Valuta 2 10" xfId="190" xr:uid="{00000000-0005-0000-0000-0000B8000000}"/>
    <cellStyle name="Valuta 2 2" xfId="32" xr:uid="{00000000-0005-0000-0000-0000B9000000}"/>
    <cellStyle name="Valuta 2 2 2" xfId="148" xr:uid="{00000000-0005-0000-0000-0000BA000000}"/>
    <cellStyle name="Valuta 2 2 2 2" xfId="149" xr:uid="{00000000-0005-0000-0000-0000BB000000}"/>
    <cellStyle name="Valuta 2 2 3" xfId="200" xr:uid="{00000000-0005-0000-0000-0000BC000000}"/>
    <cellStyle name="Valuta 2 3" xfId="150" xr:uid="{00000000-0005-0000-0000-0000BD000000}"/>
    <cellStyle name="Valuta 2 3 2" xfId="151" xr:uid="{00000000-0005-0000-0000-0000BE000000}"/>
    <cellStyle name="Valuta 2 4" xfId="152" xr:uid="{00000000-0005-0000-0000-0000BF000000}"/>
    <cellStyle name="Valuta 2 5" xfId="153" xr:uid="{00000000-0005-0000-0000-0000C0000000}"/>
    <cellStyle name="Valuta 2 6" xfId="154" xr:uid="{00000000-0005-0000-0000-0000C1000000}"/>
    <cellStyle name="Valuta 2 7" xfId="155" xr:uid="{00000000-0005-0000-0000-0000C2000000}"/>
    <cellStyle name="Valuta 2 8" xfId="156" xr:uid="{00000000-0005-0000-0000-0000C3000000}"/>
    <cellStyle name="Valuta 2 9" xfId="157" xr:uid="{00000000-0005-0000-0000-0000C4000000}"/>
    <cellStyle name="Valuta 3" xfId="18" xr:uid="{00000000-0005-0000-0000-0000C5000000}"/>
    <cellStyle name="Valuta 3 2" xfId="33" xr:uid="{00000000-0005-0000-0000-0000C6000000}"/>
    <cellStyle name="Valuta 3 2 2" xfId="158" xr:uid="{00000000-0005-0000-0000-0000C7000000}"/>
    <cellStyle name="Valuta 3 2 3" xfId="201" xr:uid="{00000000-0005-0000-0000-0000C8000000}"/>
    <cellStyle name="Valuta 3 3" xfId="159" xr:uid="{00000000-0005-0000-0000-0000C9000000}"/>
    <cellStyle name="Valuta 3 4" xfId="191" xr:uid="{00000000-0005-0000-0000-0000CA000000}"/>
    <cellStyle name="Valuta 3 5" xfId="98" xr:uid="{00000000-0005-0000-0000-0000CB000000}"/>
    <cellStyle name="Valuta 3 5 2" xfId="241" xr:uid="{F1CC5B7B-A3C4-4C2B-9C46-A2547F764B42}"/>
    <cellStyle name="Valuta 3 5 2 2" xfId="433" xr:uid="{336595E0-4D2B-4FFE-8FB3-326940D8E3CC}"/>
    <cellStyle name="Valuta 3 5 2 3" xfId="319" xr:uid="{07AB82FD-8B46-43B4-8C1C-3DB5EBE604FF}"/>
    <cellStyle name="Valuta 3 5 3" xfId="393" xr:uid="{F9F6172E-0DCA-4310-97C7-BD58EB28A61A}"/>
    <cellStyle name="Valuta 3 5 4" xfId="357" xr:uid="{EFE2F25B-73FC-41CF-AAE6-DDED54330D18}"/>
    <cellStyle name="Valuta 3 5 5" xfId="279" xr:uid="{3A08FA7E-2DF8-4453-AC85-D07E186C7F0F}"/>
    <cellStyle name="Valuta 3 6" xfId="222" xr:uid="{00000000-0005-0000-0000-0000CC000000}"/>
    <cellStyle name="Valuta 3 6 2" xfId="263" xr:uid="{B4E3CBF9-8F01-41F0-9B69-938E05ABF239}"/>
    <cellStyle name="Valuta 3 6 2 2" xfId="452" xr:uid="{3E95FA36-CF06-4489-9CEF-BC91AE81E255}"/>
    <cellStyle name="Valuta 3 6 2 3" xfId="341" xr:uid="{24F97793-9475-4ADD-AA19-91F9050E7313}"/>
    <cellStyle name="Valuta 3 6 3" xfId="415" xr:uid="{66A71EB9-2B23-43B3-A1C0-C3C08B7FB071}"/>
    <cellStyle name="Valuta 3 6 4" xfId="376" xr:uid="{566E8364-6888-44A4-AC0F-226474FAD4F7}"/>
    <cellStyle name="Valuta 3 6 5" xfId="301" xr:uid="{8E17C553-BD2A-4198-B992-ED523E534F8B}"/>
    <cellStyle name="Valuta 4" xfId="19" xr:uid="{00000000-0005-0000-0000-0000CD000000}"/>
    <cellStyle name="Valuta 4 2" xfId="22" xr:uid="{00000000-0005-0000-0000-0000CE000000}"/>
    <cellStyle name="Valuta 4 2 2" xfId="93" xr:uid="{00000000-0005-0000-0000-0000CF000000}"/>
    <cellStyle name="Valuta 4 2 2 2" xfId="160" xr:uid="{00000000-0005-0000-0000-0000D0000000}"/>
    <cellStyle name="Valuta 4 2 2 2 2" xfId="161" xr:uid="{00000000-0005-0000-0000-0000D1000000}"/>
    <cellStyle name="Valuta 4 2 3" xfId="162" xr:uid="{00000000-0005-0000-0000-0000D2000000}"/>
    <cellStyle name="Valuta 4 3" xfId="79" xr:uid="{00000000-0005-0000-0000-0000D3000000}"/>
    <cellStyle name="Valuta 4 3 2" xfId="82" xr:uid="{00000000-0005-0000-0000-0000D4000000}"/>
    <cellStyle name="Valuta 4 3 2 2" xfId="163" xr:uid="{00000000-0005-0000-0000-0000D5000000}"/>
    <cellStyle name="Valuta 4 3 2 3" xfId="202" xr:uid="{00000000-0005-0000-0000-0000D6000000}"/>
    <cellStyle name="Valuta 4 3 3" xfId="164" xr:uid="{00000000-0005-0000-0000-0000D7000000}"/>
    <cellStyle name="Valuta 4 3 3 2" xfId="165" xr:uid="{00000000-0005-0000-0000-0000D8000000}"/>
    <cellStyle name="Valuta 4 3 4" xfId="166" xr:uid="{00000000-0005-0000-0000-0000D9000000}"/>
    <cellStyle name="Valuta 4 4" xfId="167" xr:uid="{00000000-0005-0000-0000-0000DA000000}"/>
    <cellStyle name="Valuta 4 4 2" xfId="168" xr:uid="{00000000-0005-0000-0000-0000DB000000}"/>
    <cellStyle name="Valuta 4 5" xfId="169" xr:uid="{00000000-0005-0000-0000-0000DC000000}"/>
    <cellStyle name="Valuta 5" xfId="23" xr:uid="{00000000-0005-0000-0000-0000DD000000}"/>
    <cellStyle name="Valuta 5 2" xfId="170" xr:uid="{00000000-0005-0000-0000-0000DE000000}"/>
    <cellStyle name="Valuta 5 3" xfId="193" xr:uid="{00000000-0005-0000-0000-0000DF000000}"/>
    <cellStyle name="Valuta 6" xfId="97" xr:uid="{00000000-0005-0000-0000-0000E0000000}"/>
    <cellStyle name="Valuta 6 2" xfId="206" xr:uid="{00000000-0005-0000-0000-0000E1000000}"/>
    <cellStyle name="Valuta 7" xfId="171" xr:uid="{00000000-0005-0000-0000-0000E2000000}"/>
    <cellStyle name="Valuta 8" xfId="172" xr:uid="{00000000-0005-0000-0000-0000E3000000}"/>
    <cellStyle name="Valuta 9" xfId="31" xr:uid="{00000000-0005-0000-0000-0000E4000000}"/>
    <cellStyle name="Valuta 9 2" xfId="173" xr:uid="{00000000-0005-0000-0000-0000E5000000}"/>
    <cellStyle name="Valuta 9 3" xfId="199" xr:uid="{00000000-0005-0000-0000-0000E6000000}"/>
    <cellStyle name="Vejica 2" xfId="21" xr:uid="{00000000-0005-0000-0000-0000E7000000}"/>
    <cellStyle name="Vejica 2 2" xfId="88" xr:uid="{00000000-0005-0000-0000-0000E8000000}"/>
    <cellStyle name="Vejica 2 3" xfId="174" xr:uid="{00000000-0005-0000-0000-0000E9000000}"/>
    <cellStyle name="Vejica 2 4" xfId="192" xr:uid="{00000000-0005-0000-0000-0000EA000000}"/>
    <cellStyle name="Vnos 2" xfId="77" xr:uid="{00000000-0005-0000-0000-0000EB000000}"/>
    <cellStyle name="Vsota 2" xfId="78" xr:uid="{00000000-0005-0000-0000-0000EC000000}"/>
  </cellStyles>
  <dxfs count="0"/>
  <tableStyles count="0" defaultTableStyle="TableStyleMedium9" defaultPivotStyle="PivotStyleLight16"/>
  <colors>
    <mruColors>
      <color rgb="FFF4FF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7C6E-32A2-4A10-B258-00E3E565FE61}">
  <dimension ref="A1:H111"/>
  <sheetViews>
    <sheetView view="pageBreakPreview" topLeftCell="A79" zoomScaleNormal="100" zoomScaleSheetLayoutView="100" zoomScalePageLayoutView="80" workbookViewId="0">
      <selection activeCell="A110" sqref="A110:F110"/>
    </sheetView>
  </sheetViews>
  <sheetFormatPr defaultRowHeight="12.75"/>
  <cols>
    <col min="1" max="1" width="10.85546875" style="1" bestFit="1" customWidth="1"/>
    <col min="2" max="2" width="40.7109375" style="19" customWidth="1"/>
    <col min="3" max="3" width="5.5703125" style="40" customWidth="1"/>
    <col min="4" max="4" width="7.7109375" style="2" customWidth="1"/>
    <col min="5" max="5" width="13.42578125" style="19" customWidth="1"/>
    <col min="6" max="6" width="15.7109375" style="19" customWidth="1"/>
    <col min="7" max="7" width="4.28515625" style="19" customWidth="1"/>
    <col min="8" max="8" width="37.7109375" style="19" customWidth="1"/>
    <col min="9" max="9" width="19.7109375" style="19" customWidth="1"/>
    <col min="10" max="10" width="7.7109375" style="19" customWidth="1"/>
    <col min="11" max="11" width="15" style="19" customWidth="1"/>
    <col min="12" max="12" width="18.5703125" style="19" customWidth="1"/>
    <col min="13" max="16384" width="9.140625" style="19"/>
  </cols>
  <sheetData>
    <row r="1" spans="1:6" ht="42" customHeight="1">
      <c r="B1" s="778" t="s">
        <v>169</v>
      </c>
      <c r="C1" s="778"/>
      <c r="D1" s="778"/>
      <c r="E1" s="778"/>
      <c r="F1" s="778"/>
    </row>
    <row r="2" spans="1:6" ht="16.5">
      <c r="B2" s="779"/>
      <c r="C2" s="780"/>
      <c r="D2" s="780"/>
      <c r="E2" s="780"/>
      <c r="F2" s="780"/>
    </row>
    <row r="3" spans="1:6" ht="15">
      <c r="A3" s="25"/>
      <c r="B3" s="26"/>
      <c r="C3" s="27"/>
      <c r="D3" s="28"/>
      <c r="E3" s="26"/>
      <c r="F3" s="26"/>
    </row>
    <row r="4" spans="1:6" ht="25.5" customHeight="1" thickBot="1">
      <c r="A4" s="29"/>
      <c r="B4" s="30" t="s">
        <v>13</v>
      </c>
      <c r="C4" s="31"/>
      <c r="D4" s="32"/>
      <c r="E4" s="33"/>
      <c r="F4" s="33"/>
    </row>
    <row r="5" spans="1:6" ht="21.75" customHeight="1" thickTop="1" thickBot="1">
      <c r="A5" s="34"/>
      <c r="B5" s="35" t="s">
        <v>45</v>
      </c>
      <c r="C5" s="36"/>
      <c r="D5" s="37"/>
      <c r="E5" s="38"/>
      <c r="F5" s="20"/>
    </row>
    <row r="6" spans="1:6" ht="21.75" customHeight="1" thickBot="1">
      <c r="A6" s="41"/>
      <c r="B6" s="42"/>
      <c r="C6" s="27"/>
      <c r="D6" s="28"/>
      <c r="E6" s="26"/>
      <c r="F6" s="43"/>
    </row>
    <row r="7" spans="1:6" ht="23.25" customHeight="1" thickBot="1">
      <c r="A7" s="34" t="s">
        <v>170</v>
      </c>
      <c r="B7" s="35" t="s">
        <v>171</v>
      </c>
      <c r="C7" s="36"/>
      <c r="D7" s="37"/>
      <c r="E7" s="38"/>
      <c r="F7" s="20"/>
    </row>
    <row r="8" spans="1:6" ht="23.25" customHeight="1">
      <c r="A8" s="44"/>
      <c r="B8" s="45" t="s">
        <v>30</v>
      </c>
      <c r="C8" s="46"/>
      <c r="D8" s="47"/>
      <c r="E8" s="48"/>
      <c r="F8" s="49">
        <f>'kanal-14-01'!F13</f>
        <v>0</v>
      </c>
    </row>
    <row r="9" spans="1:6" ht="23.25" customHeight="1">
      <c r="A9" s="50"/>
      <c r="B9" s="51" t="s">
        <v>31</v>
      </c>
      <c r="C9" s="52"/>
      <c r="D9" s="53"/>
      <c r="E9" s="54"/>
      <c r="F9" s="55">
        <f>'kanal-14-01'!F39</f>
        <v>0</v>
      </c>
    </row>
    <row r="10" spans="1:6" ht="23.25" customHeight="1">
      <c r="A10" s="50"/>
      <c r="B10" s="51" t="s">
        <v>32</v>
      </c>
      <c r="C10" s="52"/>
      <c r="D10" s="53"/>
      <c r="E10" s="54"/>
      <c r="F10" s="55">
        <f>'kanal-14-01'!F54</f>
        <v>0</v>
      </c>
    </row>
    <row r="11" spans="1:6" ht="23.25" customHeight="1" thickBot="1">
      <c r="A11" s="56"/>
      <c r="B11" s="57" t="s">
        <v>33</v>
      </c>
      <c r="C11" s="58"/>
      <c r="D11" s="59"/>
      <c r="E11" s="60"/>
      <c r="F11" s="61">
        <f>'kanal-14-01'!F69</f>
        <v>0</v>
      </c>
    </row>
    <row r="12" spans="1:6" ht="23.25" customHeight="1" thickBot="1">
      <c r="A12" s="62"/>
      <c r="B12" s="35" t="s">
        <v>172</v>
      </c>
      <c r="C12" s="63"/>
      <c r="D12" s="64"/>
      <c r="E12" s="35"/>
      <c r="F12" s="20">
        <f>SUM(F8:F11)</f>
        <v>0</v>
      </c>
    </row>
    <row r="13" spans="1:6" ht="23.25" customHeight="1" thickBot="1">
      <c r="A13" s="65"/>
      <c r="B13" s="21"/>
      <c r="C13" s="22"/>
      <c r="D13" s="23"/>
      <c r="E13" s="24"/>
      <c r="F13" s="18"/>
    </row>
    <row r="14" spans="1:6" ht="23.25" customHeight="1" thickBot="1">
      <c r="A14" s="34" t="s">
        <v>129</v>
      </c>
      <c r="B14" s="35" t="s">
        <v>173</v>
      </c>
      <c r="C14" s="36"/>
      <c r="D14" s="37"/>
      <c r="E14" s="38"/>
      <c r="F14" s="20"/>
    </row>
    <row r="15" spans="1:6" ht="23.25" customHeight="1">
      <c r="A15" s="44"/>
      <c r="B15" s="45" t="s">
        <v>30</v>
      </c>
      <c r="C15" s="46"/>
      <c r="D15" s="47"/>
      <c r="E15" s="48"/>
      <c r="F15" s="49">
        <f>'kanal-14-01-tl'!F11</f>
        <v>0</v>
      </c>
    </row>
    <row r="16" spans="1:6" ht="23.25" customHeight="1">
      <c r="A16" s="50"/>
      <c r="B16" s="51" t="s">
        <v>31</v>
      </c>
      <c r="C16" s="52"/>
      <c r="D16" s="53"/>
      <c r="E16" s="54"/>
      <c r="F16" s="55">
        <f>'kanal-14-01-tl'!F37</f>
        <v>0</v>
      </c>
    </row>
    <row r="17" spans="1:6" ht="23.25" customHeight="1">
      <c r="A17" s="50"/>
      <c r="B17" s="51" t="s">
        <v>32</v>
      </c>
      <c r="C17" s="52"/>
      <c r="D17" s="53"/>
      <c r="E17" s="54"/>
      <c r="F17" s="55">
        <f>'kanal-14-01-tl'!F48</f>
        <v>0</v>
      </c>
    </row>
    <row r="18" spans="1:6" ht="23.25" customHeight="1" thickBot="1">
      <c r="A18" s="56"/>
      <c r="B18" s="57" t="s">
        <v>33</v>
      </c>
      <c r="C18" s="58"/>
      <c r="D18" s="59"/>
      <c r="E18" s="60"/>
      <c r="F18" s="61">
        <f>'kanal-14-01-tl'!F60</f>
        <v>0</v>
      </c>
    </row>
    <row r="19" spans="1:6" ht="23.25" customHeight="1" thickBot="1">
      <c r="A19" s="62"/>
      <c r="B19" s="35" t="s">
        <v>174</v>
      </c>
      <c r="C19" s="63"/>
      <c r="D19" s="64"/>
      <c r="E19" s="35"/>
      <c r="F19" s="20">
        <f>SUM(F15:F18)</f>
        <v>0</v>
      </c>
    </row>
    <row r="20" spans="1:6" ht="23.25" customHeight="1" thickBot="1">
      <c r="A20" s="65"/>
      <c r="B20" s="21"/>
      <c r="C20" s="22"/>
      <c r="D20" s="23"/>
      <c r="E20" s="24"/>
      <c r="F20" s="18"/>
    </row>
    <row r="21" spans="1:6" ht="23.25" customHeight="1" thickBot="1">
      <c r="A21" s="34" t="s">
        <v>138</v>
      </c>
      <c r="B21" s="35" t="s">
        <v>175</v>
      </c>
      <c r="C21" s="36"/>
      <c r="D21" s="37"/>
      <c r="E21" s="38"/>
      <c r="F21" s="20"/>
    </row>
    <row r="22" spans="1:6" ht="23.25" customHeight="1">
      <c r="A22" s="44"/>
      <c r="B22" s="45" t="s">
        <v>30</v>
      </c>
      <c r="C22" s="46"/>
      <c r="D22" s="47"/>
      <c r="E22" s="48"/>
      <c r="F22" s="49">
        <f>'kanal-14-01.1'!F11</f>
        <v>0</v>
      </c>
    </row>
    <row r="23" spans="1:6" ht="23.25" customHeight="1">
      <c r="A23" s="50"/>
      <c r="B23" s="51" t="s">
        <v>31</v>
      </c>
      <c r="C23" s="52"/>
      <c r="D23" s="53"/>
      <c r="E23" s="54"/>
      <c r="F23" s="55">
        <f>'kanal-14-01.1'!F34</f>
        <v>0</v>
      </c>
    </row>
    <row r="24" spans="1:6" ht="23.25" customHeight="1">
      <c r="A24" s="50"/>
      <c r="B24" s="51" t="s">
        <v>32</v>
      </c>
      <c r="C24" s="52"/>
      <c r="D24" s="53"/>
      <c r="E24" s="54"/>
      <c r="F24" s="55">
        <f>'kanal-14-01.1'!F48</f>
        <v>0</v>
      </c>
    </row>
    <row r="25" spans="1:6" ht="23.25" customHeight="1" thickBot="1">
      <c r="A25" s="56"/>
      <c r="B25" s="57" t="s">
        <v>33</v>
      </c>
      <c r="C25" s="58"/>
      <c r="D25" s="59"/>
      <c r="E25" s="60"/>
      <c r="F25" s="61">
        <f>'kanal-14-01.1'!F61</f>
        <v>0</v>
      </c>
    </row>
    <row r="26" spans="1:6" ht="23.25" customHeight="1" thickBot="1">
      <c r="A26" s="62"/>
      <c r="B26" s="35" t="s">
        <v>176</v>
      </c>
      <c r="C26" s="63"/>
      <c r="D26" s="64"/>
      <c r="E26" s="35"/>
      <c r="F26" s="20">
        <f>SUM(F22:F25)</f>
        <v>0</v>
      </c>
    </row>
    <row r="27" spans="1:6" ht="23.25" customHeight="1" thickBot="1">
      <c r="A27" s="65"/>
      <c r="B27" s="21"/>
      <c r="C27" s="22"/>
      <c r="D27" s="23"/>
      <c r="E27" s="24"/>
      <c r="F27" s="18"/>
    </row>
    <row r="28" spans="1:6" ht="23.25" customHeight="1" thickBot="1">
      <c r="A28" s="735" t="s">
        <v>142</v>
      </c>
      <c r="B28" s="35" t="s">
        <v>177</v>
      </c>
      <c r="C28" s="36"/>
      <c r="D28" s="37"/>
      <c r="E28" s="38"/>
      <c r="F28" s="20"/>
    </row>
    <row r="29" spans="1:6" ht="23.25" customHeight="1">
      <c r="A29" s="44"/>
      <c r="B29" s="45" t="s">
        <v>30</v>
      </c>
      <c r="C29" s="46"/>
      <c r="D29" s="47"/>
      <c r="E29" s="48"/>
      <c r="F29" s="49">
        <f>'kanal-14-01.1-tl'!F11</f>
        <v>0</v>
      </c>
    </row>
    <row r="30" spans="1:6" ht="23.25" customHeight="1">
      <c r="A30" s="50"/>
      <c r="B30" s="51" t="s">
        <v>31</v>
      </c>
      <c r="C30" s="52"/>
      <c r="D30" s="53"/>
      <c r="E30" s="54"/>
      <c r="F30" s="55">
        <f>'kanal-14-01.1-tl'!F41</f>
        <v>0</v>
      </c>
    </row>
    <row r="31" spans="1:6" ht="23.25" customHeight="1">
      <c r="A31" s="50"/>
      <c r="B31" s="51" t="s">
        <v>32</v>
      </c>
      <c r="C31" s="52"/>
      <c r="D31" s="53"/>
      <c r="E31" s="54"/>
      <c r="F31" s="55">
        <f>'kanal-14-01.1-tl'!F52</f>
        <v>0</v>
      </c>
    </row>
    <row r="32" spans="1:6" ht="23.25" customHeight="1" thickBot="1">
      <c r="A32" s="56"/>
      <c r="B32" s="57" t="s">
        <v>33</v>
      </c>
      <c r="C32" s="58"/>
      <c r="D32" s="59"/>
      <c r="E32" s="60"/>
      <c r="F32" s="61">
        <f>'kanal-14-01.1-tl'!F64</f>
        <v>0</v>
      </c>
    </row>
    <row r="33" spans="1:8" ht="23.25" customHeight="1" thickBot="1">
      <c r="A33" s="62"/>
      <c r="B33" s="35" t="s">
        <v>178</v>
      </c>
      <c r="C33" s="63"/>
      <c r="D33" s="64"/>
      <c r="E33" s="35"/>
      <c r="F33" s="20">
        <f>SUM(F29:F32)</f>
        <v>0</v>
      </c>
    </row>
    <row r="34" spans="1:8" ht="23.25" customHeight="1" thickBot="1">
      <c r="A34" s="65"/>
      <c r="B34" s="21"/>
      <c r="C34" s="22"/>
      <c r="D34" s="23"/>
      <c r="E34" s="24"/>
      <c r="F34" s="18"/>
    </row>
    <row r="35" spans="1:8" ht="23.25" customHeight="1" thickBot="1">
      <c r="A35" s="34" t="s">
        <v>149</v>
      </c>
      <c r="B35" s="35" t="s">
        <v>179</v>
      </c>
      <c r="C35" s="36"/>
      <c r="D35" s="37"/>
      <c r="E35" s="38"/>
      <c r="F35" s="20"/>
    </row>
    <row r="36" spans="1:8" ht="23.25" customHeight="1">
      <c r="A36" s="44"/>
      <c r="B36" s="45" t="s">
        <v>30</v>
      </c>
      <c r="C36" s="46"/>
      <c r="D36" s="47"/>
      <c r="E36" s="48"/>
      <c r="F36" s="49">
        <f>'kanal-14-02'!F12</f>
        <v>0</v>
      </c>
    </row>
    <row r="37" spans="1:8" ht="23.25" customHeight="1">
      <c r="A37" s="50"/>
      <c r="B37" s="51" t="s">
        <v>31</v>
      </c>
      <c r="C37" s="52"/>
      <c r="D37" s="53"/>
      <c r="E37" s="54"/>
      <c r="F37" s="55">
        <f>'kanal-14-02'!F42</f>
        <v>0</v>
      </c>
    </row>
    <row r="38" spans="1:8" ht="23.25" customHeight="1">
      <c r="A38" s="50"/>
      <c r="B38" s="51" t="s">
        <v>32</v>
      </c>
      <c r="C38" s="52"/>
      <c r="D38" s="53"/>
      <c r="E38" s="54"/>
      <c r="F38" s="55">
        <f>'kanal-14-02'!F56</f>
        <v>0</v>
      </c>
      <c r="H38" s="66"/>
    </row>
    <row r="39" spans="1:8" ht="23.25" customHeight="1" thickBot="1">
      <c r="A39" s="56"/>
      <c r="B39" s="57" t="s">
        <v>33</v>
      </c>
      <c r="C39" s="58"/>
      <c r="D39" s="59"/>
      <c r="E39" s="60"/>
      <c r="F39" s="61">
        <f>'kanal-14-02'!F69</f>
        <v>0</v>
      </c>
      <c r="H39" s="66"/>
    </row>
    <row r="40" spans="1:8" ht="23.25" customHeight="1" thickBot="1">
      <c r="A40" s="62"/>
      <c r="B40" s="35" t="s">
        <v>180</v>
      </c>
      <c r="C40" s="63"/>
      <c r="D40" s="64"/>
      <c r="E40" s="35"/>
      <c r="F40" s="20">
        <f>SUM(F36:F39)</f>
        <v>0</v>
      </c>
      <c r="H40" s="66"/>
    </row>
    <row r="41" spans="1:8" ht="23.25" customHeight="1" thickBot="1">
      <c r="A41" s="65"/>
      <c r="B41" s="21"/>
      <c r="C41" s="22"/>
      <c r="D41" s="23"/>
      <c r="E41" s="24"/>
      <c r="F41" s="18"/>
      <c r="H41" s="66"/>
    </row>
    <row r="42" spans="1:8" ht="23.25" customHeight="1" thickBot="1">
      <c r="A42" s="735" t="s">
        <v>153</v>
      </c>
      <c r="B42" s="35" t="s">
        <v>181</v>
      </c>
      <c r="C42" s="36"/>
      <c r="D42" s="37"/>
      <c r="E42" s="38"/>
      <c r="F42" s="20"/>
      <c r="H42" s="66"/>
    </row>
    <row r="43" spans="1:8" ht="23.25" customHeight="1">
      <c r="A43" s="44"/>
      <c r="B43" s="45" t="s">
        <v>30</v>
      </c>
      <c r="C43" s="46"/>
      <c r="D43" s="47"/>
      <c r="E43" s="48"/>
      <c r="F43" s="49">
        <f>'kanal-14-02.1'!F8</f>
        <v>0</v>
      </c>
    </row>
    <row r="44" spans="1:8" ht="23.25" customHeight="1">
      <c r="A44" s="50"/>
      <c r="B44" s="51" t="s">
        <v>31</v>
      </c>
      <c r="C44" s="52"/>
      <c r="D44" s="53"/>
      <c r="E44" s="54"/>
      <c r="F44" s="55">
        <f>'kanal-14-02.1'!F28</f>
        <v>0</v>
      </c>
    </row>
    <row r="45" spans="1:8" ht="23.25" customHeight="1">
      <c r="A45" s="50"/>
      <c r="B45" s="51" t="s">
        <v>32</v>
      </c>
      <c r="C45" s="52"/>
      <c r="D45" s="53"/>
      <c r="E45" s="54"/>
      <c r="F45" s="55">
        <f>'kanal-14-02.1'!F39</f>
        <v>0</v>
      </c>
    </row>
    <row r="46" spans="1:8" ht="23.25" customHeight="1" thickBot="1">
      <c r="A46" s="56"/>
      <c r="B46" s="57" t="s">
        <v>33</v>
      </c>
      <c r="C46" s="58"/>
      <c r="D46" s="59"/>
      <c r="E46" s="60"/>
      <c r="F46" s="61">
        <f>'kanal-14-02.1'!F50</f>
        <v>0</v>
      </c>
    </row>
    <row r="47" spans="1:8" ht="23.25" customHeight="1" thickBot="1">
      <c r="A47" s="62"/>
      <c r="B47" s="35" t="s">
        <v>182</v>
      </c>
      <c r="C47" s="63"/>
      <c r="D47" s="64"/>
      <c r="E47" s="35"/>
      <c r="F47" s="20">
        <f>SUM(F43:F46)</f>
        <v>0</v>
      </c>
    </row>
    <row r="48" spans="1:8" ht="23.25" customHeight="1" thickBot="1">
      <c r="A48" s="65"/>
      <c r="B48" s="21"/>
      <c r="C48" s="22"/>
      <c r="D48" s="23"/>
      <c r="E48" s="24"/>
      <c r="F48" s="18"/>
    </row>
    <row r="49" spans="1:6" ht="23.25" customHeight="1" thickBot="1">
      <c r="A49" s="735" t="s">
        <v>158</v>
      </c>
      <c r="B49" s="35" t="s">
        <v>183</v>
      </c>
      <c r="C49" s="36"/>
      <c r="D49" s="37"/>
      <c r="E49" s="38"/>
      <c r="F49" s="20"/>
    </row>
    <row r="50" spans="1:6" ht="23.25" customHeight="1">
      <c r="A50" s="44"/>
      <c r="B50" s="45" t="s">
        <v>30</v>
      </c>
      <c r="C50" s="46"/>
      <c r="D50" s="47"/>
      <c r="E50" s="48"/>
      <c r="F50" s="49">
        <f>'kanal-14-02.2'!F11</f>
        <v>0</v>
      </c>
    </row>
    <row r="51" spans="1:6" ht="23.25" customHeight="1">
      <c r="A51" s="50"/>
      <c r="B51" s="51" t="s">
        <v>31</v>
      </c>
      <c r="C51" s="52"/>
      <c r="D51" s="53"/>
      <c r="E51" s="54"/>
      <c r="F51" s="55">
        <f>'kanal-14-02.2'!F36</f>
        <v>0</v>
      </c>
    </row>
    <row r="52" spans="1:6" ht="23.25" customHeight="1">
      <c r="A52" s="50"/>
      <c r="B52" s="51" t="s">
        <v>32</v>
      </c>
      <c r="C52" s="52"/>
      <c r="D52" s="53"/>
      <c r="E52" s="54"/>
      <c r="F52" s="55">
        <f>'kanal-14-02.2'!F48</f>
        <v>0</v>
      </c>
    </row>
    <row r="53" spans="1:6" ht="23.25" customHeight="1" thickBot="1">
      <c r="A53" s="56"/>
      <c r="B53" s="57" t="s">
        <v>33</v>
      </c>
      <c r="C53" s="58"/>
      <c r="D53" s="59"/>
      <c r="E53" s="60"/>
      <c r="F53" s="61">
        <f>'kanal-14-02.2'!F61</f>
        <v>0</v>
      </c>
    </row>
    <row r="54" spans="1:6" ht="23.25" customHeight="1" thickBot="1">
      <c r="A54" s="62"/>
      <c r="B54" s="35" t="s">
        <v>184</v>
      </c>
      <c r="C54" s="63"/>
      <c r="D54" s="64"/>
      <c r="E54" s="35"/>
      <c r="F54" s="20">
        <f>SUM(F50:F53)</f>
        <v>0</v>
      </c>
    </row>
    <row r="55" spans="1:6" ht="23.25" customHeight="1" thickBot="1">
      <c r="A55" s="65"/>
      <c r="B55" s="21"/>
      <c r="C55" s="22"/>
      <c r="D55" s="23"/>
      <c r="E55" s="24"/>
      <c r="F55" s="18"/>
    </row>
    <row r="56" spans="1:6" ht="23.25" customHeight="1" thickBot="1">
      <c r="A56" s="735" t="s">
        <v>162</v>
      </c>
      <c r="B56" s="35" t="s">
        <v>185</v>
      </c>
      <c r="C56" s="36"/>
      <c r="D56" s="37"/>
      <c r="E56" s="38"/>
      <c r="F56" s="20"/>
    </row>
    <row r="57" spans="1:6" ht="23.25" customHeight="1">
      <c r="A57" s="44"/>
      <c r="B57" s="45" t="s">
        <v>30</v>
      </c>
      <c r="C57" s="46"/>
      <c r="D57" s="47"/>
      <c r="E57" s="48"/>
      <c r="F57" s="49">
        <f>'kanal-14-02.3'!F11</f>
        <v>0</v>
      </c>
    </row>
    <row r="58" spans="1:6" ht="23.25" customHeight="1">
      <c r="A58" s="50"/>
      <c r="B58" s="51" t="s">
        <v>31</v>
      </c>
      <c r="C58" s="52"/>
      <c r="D58" s="53"/>
      <c r="E58" s="54"/>
      <c r="F58" s="55">
        <f>'kanal-14-02.3'!F37</f>
        <v>0</v>
      </c>
    </row>
    <row r="59" spans="1:6" ht="23.25" customHeight="1">
      <c r="A59" s="50"/>
      <c r="B59" s="51" t="s">
        <v>32</v>
      </c>
      <c r="C59" s="52"/>
      <c r="D59" s="53"/>
      <c r="E59" s="54"/>
      <c r="F59" s="55">
        <f>'kanal-14-02.3'!F51</f>
        <v>0</v>
      </c>
    </row>
    <row r="60" spans="1:6" ht="23.25" customHeight="1" thickBot="1">
      <c r="A60" s="56"/>
      <c r="B60" s="57" t="s">
        <v>33</v>
      </c>
      <c r="C60" s="58"/>
      <c r="D60" s="59"/>
      <c r="E60" s="60"/>
      <c r="F60" s="61">
        <f>'kanal-14-02.3'!F64</f>
        <v>0</v>
      </c>
    </row>
    <row r="61" spans="1:6" ht="23.25" customHeight="1" thickBot="1">
      <c r="A61" s="62"/>
      <c r="B61" s="35" t="s">
        <v>186</v>
      </c>
      <c r="C61" s="63"/>
      <c r="D61" s="64"/>
      <c r="E61" s="35"/>
      <c r="F61" s="20">
        <f>SUM(F57:F60)</f>
        <v>0</v>
      </c>
    </row>
    <row r="62" spans="1:6" ht="23.25" customHeight="1" thickBot="1">
      <c r="A62" s="65"/>
      <c r="B62" s="21"/>
      <c r="C62" s="22"/>
      <c r="D62" s="23"/>
      <c r="E62" s="24"/>
      <c r="F62" s="18"/>
    </row>
    <row r="63" spans="1:6" ht="23.25" customHeight="1" thickBot="1">
      <c r="A63" s="34" t="s">
        <v>214</v>
      </c>
      <c r="B63" s="35" t="s">
        <v>236</v>
      </c>
      <c r="C63" s="63"/>
      <c r="D63" s="64"/>
      <c r="E63" s="35"/>
      <c r="F63" s="20"/>
    </row>
    <row r="64" spans="1:6" ht="23.25" customHeight="1">
      <c r="A64" s="67"/>
      <c r="B64" s="51" t="s">
        <v>30</v>
      </c>
      <c r="C64" s="52"/>
      <c r="D64" s="53"/>
      <c r="E64" s="54"/>
      <c r="F64" s="55">
        <f>'Črpališče Č ŠM-01'!F7</f>
        <v>0</v>
      </c>
    </row>
    <row r="65" spans="1:6" ht="23.25" customHeight="1">
      <c r="A65" s="67"/>
      <c r="B65" s="51" t="s">
        <v>31</v>
      </c>
      <c r="C65" s="52"/>
      <c r="D65" s="53"/>
      <c r="E65" s="54"/>
      <c r="F65" s="55">
        <f>'Črpališče Č ŠM-01'!F11</f>
        <v>0</v>
      </c>
    </row>
    <row r="66" spans="1:6" ht="23.25" customHeight="1">
      <c r="A66" s="67"/>
      <c r="B66" s="51" t="s">
        <v>187</v>
      </c>
      <c r="C66" s="52"/>
      <c r="D66" s="53"/>
      <c r="E66" s="54"/>
      <c r="F66" s="55">
        <f>'Črpališče Č ŠM-01'!F17</f>
        <v>0</v>
      </c>
    </row>
    <row r="67" spans="1:6" ht="23.25" customHeight="1">
      <c r="A67" s="67"/>
      <c r="B67" s="51" t="s">
        <v>188</v>
      </c>
      <c r="C67" s="52"/>
      <c r="D67" s="53"/>
      <c r="E67" s="54"/>
      <c r="F67" s="55">
        <f>'Črpališče Č ŠM-01'!F39</f>
        <v>0</v>
      </c>
    </row>
    <row r="68" spans="1:6" ht="23.25" customHeight="1">
      <c r="A68" s="67"/>
      <c r="B68" s="51" t="s">
        <v>189</v>
      </c>
      <c r="C68" s="52"/>
      <c r="D68" s="53"/>
      <c r="E68" s="54"/>
      <c r="F68" s="55">
        <f>'Črpališče Č ŠM-01'!F47</f>
        <v>0</v>
      </c>
    </row>
    <row r="69" spans="1:6" ht="23.25" customHeight="1">
      <c r="A69" s="68"/>
      <c r="B69" s="51" t="s">
        <v>190</v>
      </c>
      <c r="C69" s="52"/>
      <c r="D69" s="53"/>
      <c r="E69" s="54"/>
      <c r="F69" s="69">
        <f>SUM(E70:E78)</f>
        <v>0</v>
      </c>
    </row>
    <row r="70" spans="1:6" ht="23.25" customHeight="1">
      <c r="A70" s="70"/>
      <c r="B70" s="71" t="s">
        <v>191</v>
      </c>
      <c r="C70" s="72"/>
      <c r="D70" s="72"/>
      <c r="E70" s="73">
        <f>'Črpališče Č ŠM-01'!F52</f>
        <v>0</v>
      </c>
      <c r="F70" s="55"/>
    </row>
    <row r="71" spans="1:6" ht="23.25" customHeight="1">
      <c r="A71" s="74"/>
      <c r="B71" s="75" t="s">
        <v>192</v>
      </c>
      <c r="C71" s="76"/>
      <c r="D71" s="76"/>
      <c r="E71" s="77">
        <f>'Črpališče Č ŠM-01'!F60</f>
        <v>0</v>
      </c>
      <c r="F71" s="55"/>
    </row>
    <row r="72" spans="1:6" ht="23.25" customHeight="1">
      <c r="A72" s="74"/>
      <c r="B72" s="75" t="s">
        <v>193</v>
      </c>
      <c r="C72" s="76"/>
      <c r="D72" s="76"/>
      <c r="E72" s="77">
        <f>'Črpališče Č ŠM-01'!F69</f>
        <v>0</v>
      </c>
      <c r="F72" s="55"/>
    </row>
    <row r="73" spans="1:6" ht="23.25" customHeight="1">
      <c r="A73" s="74"/>
      <c r="B73" s="75" t="s">
        <v>194</v>
      </c>
      <c r="C73" s="75"/>
      <c r="D73" s="75"/>
      <c r="E73" s="77">
        <f>'Črpališče Č ŠM-01'!F79</f>
        <v>0</v>
      </c>
      <c r="F73" s="55"/>
    </row>
    <row r="74" spans="1:6" ht="23.25" customHeight="1">
      <c r="A74" s="74"/>
      <c r="B74" s="75" t="s">
        <v>195</v>
      </c>
      <c r="C74" s="75"/>
      <c r="D74" s="75"/>
      <c r="E74" s="77">
        <f>'Črpališče Č ŠM-01'!F115</f>
        <v>0</v>
      </c>
      <c r="F74" s="55"/>
    </row>
    <row r="75" spans="1:6" ht="23.25" customHeight="1">
      <c r="A75" s="74"/>
      <c r="B75" s="75" t="s">
        <v>196</v>
      </c>
      <c r="C75" s="75"/>
      <c r="D75" s="75"/>
      <c r="E75" s="77">
        <f>'Črpališče Č ŠM-01'!F122</f>
        <v>0</v>
      </c>
      <c r="F75" s="55"/>
    </row>
    <row r="76" spans="1:6" ht="23.25" customHeight="1">
      <c r="A76" s="74"/>
      <c r="B76" s="75" t="s">
        <v>197</v>
      </c>
      <c r="C76" s="75"/>
      <c r="D76" s="75"/>
      <c r="E76" s="77">
        <f>'Črpališče Č ŠM-01'!F151</f>
        <v>0</v>
      </c>
      <c r="F76" s="55"/>
    </row>
    <row r="77" spans="1:6" ht="23.25" customHeight="1">
      <c r="A77" s="74"/>
      <c r="B77" s="75" t="s">
        <v>198</v>
      </c>
      <c r="C77" s="75"/>
      <c r="D77" s="75"/>
      <c r="E77" s="77">
        <f>'Črpališče Č ŠM-01'!F164</f>
        <v>0</v>
      </c>
      <c r="F77" s="55"/>
    </row>
    <row r="78" spans="1:6" ht="23.25" customHeight="1" thickBot="1">
      <c r="A78" s="78"/>
      <c r="B78" s="79" t="s">
        <v>199</v>
      </c>
      <c r="C78" s="80"/>
      <c r="D78" s="80"/>
      <c r="E78" s="81">
        <f>'Črpališče Č ŠM-01'!F172</f>
        <v>0</v>
      </c>
      <c r="F78" s="82"/>
    </row>
    <row r="79" spans="1:6" ht="23.25" customHeight="1" thickBot="1">
      <c r="A79" s="34"/>
      <c r="B79" s="35" t="s">
        <v>200</v>
      </c>
      <c r="C79" s="63"/>
      <c r="D79" s="64"/>
      <c r="E79" s="35"/>
      <c r="F79" s="20">
        <f>SUM(F64:F78)</f>
        <v>0</v>
      </c>
    </row>
    <row r="80" spans="1:6" ht="23.25" customHeight="1" thickBot="1">
      <c r="A80" s="65"/>
      <c r="B80" s="21"/>
      <c r="C80" s="22"/>
      <c r="D80" s="23"/>
      <c r="E80" s="24"/>
      <c r="F80" s="18"/>
    </row>
    <row r="81" spans="1:6" ht="23.25" customHeight="1" thickBot="1">
      <c r="A81" s="34" t="s">
        <v>228</v>
      </c>
      <c r="B81" s="35" t="s">
        <v>237</v>
      </c>
      <c r="C81" s="63"/>
      <c r="D81" s="64"/>
      <c r="E81" s="35"/>
      <c r="F81" s="20"/>
    </row>
    <row r="82" spans="1:6" ht="23.25" customHeight="1">
      <c r="A82" s="67"/>
      <c r="B82" s="51" t="s">
        <v>30</v>
      </c>
      <c r="C82" s="52"/>
      <c r="D82" s="53"/>
      <c r="E82" s="54"/>
      <c r="F82" s="55">
        <f>'Črpališče Č ŠM-02'!F7</f>
        <v>0</v>
      </c>
    </row>
    <row r="83" spans="1:6" ht="23.25" customHeight="1">
      <c r="A83" s="67"/>
      <c r="B83" s="51" t="s">
        <v>31</v>
      </c>
      <c r="C83" s="52"/>
      <c r="D83" s="53"/>
      <c r="E83" s="54"/>
      <c r="F83" s="55">
        <f>'Črpališče Č ŠM-02'!F11</f>
        <v>0</v>
      </c>
    </row>
    <row r="84" spans="1:6" ht="23.25" customHeight="1">
      <c r="A84" s="67"/>
      <c r="B84" s="51" t="s">
        <v>187</v>
      </c>
      <c r="C84" s="52"/>
      <c r="D84" s="53"/>
      <c r="E84" s="54"/>
      <c r="F84" s="55">
        <f>'Črpališče Č ŠM-02'!F17</f>
        <v>0</v>
      </c>
    </row>
    <row r="85" spans="1:6" ht="23.25" customHeight="1">
      <c r="A85" s="67"/>
      <c r="B85" s="51" t="s">
        <v>188</v>
      </c>
      <c r="C85" s="52"/>
      <c r="D85" s="53"/>
      <c r="E85" s="54"/>
      <c r="F85" s="55">
        <f>'Črpališče Č ŠM-02'!F38</f>
        <v>0</v>
      </c>
    </row>
    <row r="86" spans="1:6" ht="23.25" customHeight="1">
      <c r="A86" s="67"/>
      <c r="B86" s="51" t="s">
        <v>189</v>
      </c>
      <c r="C86" s="52"/>
      <c r="D86" s="53"/>
      <c r="E86" s="54"/>
      <c r="F86" s="55">
        <f>'Črpališče Č ŠM-02'!F46</f>
        <v>0</v>
      </c>
    </row>
    <row r="87" spans="1:6" ht="23.25" customHeight="1">
      <c r="A87" s="68"/>
      <c r="B87" s="51" t="s">
        <v>190</v>
      </c>
      <c r="C87" s="52"/>
      <c r="D87" s="53"/>
      <c r="E87" s="54"/>
      <c r="F87" s="69">
        <f>SUM(E88:E96)</f>
        <v>0</v>
      </c>
    </row>
    <row r="88" spans="1:6" ht="23.25" customHeight="1">
      <c r="A88" s="70"/>
      <c r="B88" s="71" t="s">
        <v>191</v>
      </c>
      <c r="C88" s="72"/>
      <c r="D88" s="72"/>
      <c r="E88" s="73">
        <f>'Črpališče Č ŠM-02'!F51</f>
        <v>0</v>
      </c>
      <c r="F88" s="55"/>
    </row>
    <row r="89" spans="1:6" ht="23.25" customHeight="1">
      <c r="A89" s="74"/>
      <c r="B89" s="75" t="s">
        <v>192</v>
      </c>
      <c r="C89" s="76"/>
      <c r="D89" s="76"/>
      <c r="E89" s="77">
        <f>'Črpališče Č ŠM-02'!F59</f>
        <v>0</v>
      </c>
      <c r="F89" s="55"/>
    </row>
    <row r="90" spans="1:6" ht="23.25" customHeight="1">
      <c r="A90" s="74"/>
      <c r="B90" s="75" t="s">
        <v>193</v>
      </c>
      <c r="C90" s="76"/>
      <c r="D90" s="76"/>
      <c r="E90" s="77">
        <f>'Črpališče Č ŠM-02'!F68</f>
        <v>0</v>
      </c>
      <c r="F90" s="55"/>
    </row>
    <row r="91" spans="1:6" ht="23.25" customHeight="1">
      <c r="A91" s="74"/>
      <c r="B91" s="75" t="s">
        <v>194</v>
      </c>
      <c r="C91" s="75"/>
      <c r="D91" s="75"/>
      <c r="E91" s="77">
        <f>'Črpališče Č ŠM-02'!F78</f>
        <v>0</v>
      </c>
      <c r="F91" s="55"/>
    </row>
    <row r="92" spans="1:6" ht="23.25" customHeight="1">
      <c r="A92" s="74"/>
      <c r="B92" s="75" t="s">
        <v>195</v>
      </c>
      <c r="C92" s="75"/>
      <c r="D92" s="75"/>
      <c r="E92" s="77">
        <f>'Črpališče Č ŠM-02'!F114</f>
        <v>0</v>
      </c>
      <c r="F92" s="55"/>
    </row>
    <row r="93" spans="1:6" ht="23.25" customHeight="1">
      <c r="A93" s="74"/>
      <c r="B93" s="75" t="s">
        <v>196</v>
      </c>
      <c r="C93" s="75"/>
      <c r="D93" s="75"/>
      <c r="E93" s="77">
        <f>'Črpališče Č ŠM-02'!F121</f>
        <v>0</v>
      </c>
      <c r="F93" s="55"/>
    </row>
    <row r="94" spans="1:6" ht="23.25" customHeight="1">
      <c r="A94" s="74"/>
      <c r="B94" s="75" t="s">
        <v>197</v>
      </c>
      <c r="C94" s="75"/>
      <c r="D94" s="75"/>
      <c r="E94" s="77">
        <f>'Črpališče Č ŠM-02'!F149</f>
        <v>0</v>
      </c>
      <c r="F94" s="55"/>
    </row>
    <row r="95" spans="1:6" ht="23.25" customHeight="1">
      <c r="A95" s="74"/>
      <c r="B95" s="75" t="s">
        <v>198</v>
      </c>
      <c r="C95" s="75"/>
      <c r="D95" s="75"/>
      <c r="E95" s="77">
        <f>'Črpališče Č ŠM-02'!F162</f>
        <v>0</v>
      </c>
      <c r="F95" s="55"/>
    </row>
    <row r="96" spans="1:6" ht="23.25" customHeight="1" thickBot="1">
      <c r="A96" s="78"/>
      <c r="B96" s="79" t="s">
        <v>199</v>
      </c>
      <c r="C96" s="80"/>
      <c r="D96" s="80"/>
      <c r="E96" s="81">
        <f>'Črpališče Č ŠM-02'!F170</f>
        <v>0</v>
      </c>
      <c r="F96" s="82"/>
    </row>
    <row r="97" spans="1:8" ht="23.25" customHeight="1" thickBot="1">
      <c r="A97" s="34"/>
      <c r="B97" s="35" t="s">
        <v>200</v>
      </c>
      <c r="C97" s="63"/>
      <c r="D97" s="64"/>
      <c r="E97" s="35"/>
      <c r="F97" s="20">
        <f>SUM(F82:F96)</f>
        <v>0</v>
      </c>
    </row>
    <row r="98" spans="1:8" ht="23.25" customHeight="1" thickBot="1">
      <c r="A98" s="65"/>
      <c r="B98" s="308"/>
      <c r="C98" s="309"/>
      <c r="D98" s="310"/>
      <c r="E98" s="311"/>
      <c r="F98" s="312"/>
    </row>
    <row r="99" spans="1:8" ht="25.9" customHeight="1" thickBot="1">
      <c r="A99" s="34"/>
      <c r="B99" s="35" t="s">
        <v>201</v>
      </c>
      <c r="C99" s="36"/>
      <c r="D99" s="37"/>
      <c r="E99" s="38"/>
      <c r="F99" s="20">
        <f>F12+F19+F26+F33+F40+F47+F54+F61+F79+F97</f>
        <v>0</v>
      </c>
      <c r="H99" s="83"/>
    </row>
    <row r="100" spans="1:8" ht="25.9" customHeight="1" thickBot="1">
      <c r="A100" s="84"/>
      <c r="B100" s="85" t="s">
        <v>59</v>
      </c>
      <c r="C100" s="86"/>
      <c r="D100" s="87"/>
      <c r="E100" s="88"/>
      <c r="F100" s="89">
        <f>F99*0.1</f>
        <v>0</v>
      </c>
    </row>
    <row r="101" spans="1:8" ht="25.5" customHeight="1" thickBot="1">
      <c r="A101" s="4"/>
      <c r="B101" s="3" t="s">
        <v>202</v>
      </c>
      <c r="C101" s="6"/>
      <c r="D101" s="7"/>
      <c r="E101" s="3"/>
      <c r="F101" s="15">
        <f>F99*1.1</f>
        <v>0</v>
      </c>
    </row>
    <row r="102" spans="1:8" ht="26.25" customHeight="1" thickBot="1">
      <c r="A102" s="8"/>
      <c r="B102" s="11" t="s">
        <v>14</v>
      </c>
      <c r="C102" s="9"/>
      <c r="D102" s="10"/>
      <c r="E102" s="11"/>
      <c r="F102" s="16">
        <f>F101*0.22</f>
        <v>0</v>
      </c>
    </row>
    <row r="103" spans="1:8" ht="29.25" customHeight="1" thickTop="1" thickBot="1">
      <c r="A103" s="5"/>
      <c r="B103" s="14" t="s">
        <v>23</v>
      </c>
      <c r="C103" s="12"/>
      <c r="D103" s="13"/>
      <c r="E103" s="14"/>
      <c r="F103" s="17">
        <f>SUM(F101:F102)</f>
        <v>0</v>
      </c>
    </row>
    <row r="104" spans="1:8" ht="15.75" thickTop="1">
      <c r="A104" s="25"/>
      <c r="B104" s="26"/>
      <c r="C104" s="27"/>
      <c r="D104" s="28"/>
      <c r="E104" s="26"/>
      <c r="F104" s="39"/>
    </row>
    <row r="105" spans="1:8">
      <c r="B105" s="90"/>
    </row>
    <row r="106" spans="1:8" ht="48.75" customHeight="1">
      <c r="A106" s="781" t="s">
        <v>16</v>
      </c>
      <c r="B106" s="782"/>
      <c r="C106" s="782"/>
      <c r="D106" s="782"/>
      <c r="E106" s="782"/>
      <c r="F106" s="783"/>
    </row>
    <row r="107" spans="1:8" ht="48.75" customHeight="1">
      <c r="A107" s="775" t="s">
        <v>17</v>
      </c>
      <c r="B107" s="776"/>
      <c r="C107" s="776"/>
      <c r="D107" s="776"/>
      <c r="E107" s="776"/>
      <c r="F107" s="777"/>
    </row>
    <row r="108" spans="1:8" ht="167.25" customHeight="1">
      <c r="A108" s="775" t="s">
        <v>18</v>
      </c>
      <c r="B108" s="776"/>
      <c r="C108" s="776"/>
      <c r="D108" s="776"/>
      <c r="E108" s="776"/>
      <c r="F108" s="777"/>
    </row>
    <row r="109" spans="1:8" ht="42" customHeight="1">
      <c r="A109" s="775" t="s">
        <v>503</v>
      </c>
      <c r="B109" s="776"/>
      <c r="C109" s="776"/>
      <c r="D109" s="776"/>
      <c r="E109" s="776"/>
      <c r="F109" s="777"/>
    </row>
    <row r="110" spans="1:8" ht="42" customHeight="1">
      <c r="A110" s="775" t="s">
        <v>504</v>
      </c>
      <c r="B110" s="776"/>
      <c r="C110" s="776"/>
      <c r="D110" s="776"/>
      <c r="E110" s="776"/>
      <c r="F110" s="777"/>
    </row>
    <row r="111" spans="1:8" ht="37.5" customHeight="1">
      <c r="A111" s="775" t="s">
        <v>19</v>
      </c>
      <c r="B111" s="776"/>
      <c r="C111" s="776"/>
      <c r="D111" s="776"/>
      <c r="E111" s="776"/>
      <c r="F111" s="777"/>
    </row>
  </sheetData>
  <sheetProtection algorithmName="SHA-512" hashValue="6dTuL30dtRo7+Fwkc5mBQYgUgpmqeNOIbfaQ1Z71Lo34Dcxpdl68DTj4YasreciGOFDmuCIDPbjM3BW9sSTEwA==" saltValue="YIdCsPeGiDfYKkorUA3CRA==" spinCount="100000" sheet="1" objects="1" scenarios="1"/>
  <mergeCells count="8">
    <mergeCell ref="A111:F111"/>
    <mergeCell ref="B1:F1"/>
    <mergeCell ref="B2:F2"/>
    <mergeCell ref="A106:F106"/>
    <mergeCell ref="A107:F107"/>
    <mergeCell ref="A108:F108"/>
    <mergeCell ref="A109:F109"/>
    <mergeCell ref="A110:F110"/>
  </mergeCells>
  <pageMargins left="0.70866141732283472" right="0.70866141732283472" top="0.74803149606299213" bottom="0.74803149606299213" header="0.31496062992125984" footer="0.31496062992125984"/>
  <pageSetup paperSize="9" scale="94" orientation="portrait" r:id="rId1"/>
  <headerFooter alignWithMargins="0">
    <oddHeader xml:space="preserve">&amp;R&amp;8
</oddHeader>
    <oddFooter>&amp;C&amp;8&amp;P/&amp;N</oddFooter>
  </headerFooter>
  <rowBreaks count="1" manualBreakCount="1">
    <brk id="9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69D72-BF37-4FD7-AA98-A72A80B9C97D}">
  <dimension ref="A1:G175"/>
  <sheetViews>
    <sheetView view="pageBreakPreview" zoomScaleNormal="100" zoomScaleSheetLayoutView="100" workbookViewId="0">
      <pane ySplit="3" topLeftCell="A26" activePane="bottomLeft" state="frozen"/>
      <selection activeCell="H96" sqref="H96"/>
      <selection pane="bottomLeft" activeCell="A35" sqref="A35:XFD35"/>
    </sheetView>
  </sheetViews>
  <sheetFormatPr defaultRowHeight="14.25"/>
  <cols>
    <col min="1" max="1" width="8" style="635" customWidth="1"/>
    <col min="2" max="2" width="40.85546875" style="636" customWidth="1"/>
    <col min="3" max="3" width="6.5703125" style="527" bestFit="1" customWidth="1"/>
    <col min="4" max="4" width="8.42578125" style="528" bestFit="1" customWidth="1"/>
    <col min="5" max="5" width="12.85546875" style="529" customWidth="1"/>
    <col min="6" max="6" width="11.7109375" style="529" customWidth="1"/>
    <col min="7" max="7" width="9.140625" style="531"/>
    <col min="8" max="16384" width="9.140625" style="637"/>
  </cols>
  <sheetData>
    <row r="1" spans="1:6" s="531" customFormat="1" ht="12.75">
      <c r="A1" s="525" t="s">
        <v>214</v>
      </c>
      <c r="B1" s="526" t="s">
        <v>213</v>
      </c>
      <c r="C1" s="527"/>
      <c r="D1" s="528"/>
      <c r="E1" s="529"/>
      <c r="F1" s="530"/>
    </row>
    <row r="2" spans="1:6" s="531" customFormat="1" ht="13.5" thickBot="1">
      <c r="A2" s="525"/>
      <c r="B2" s="526"/>
      <c r="C2" s="527"/>
      <c r="D2" s="528"/>
      <c r="E2" s="529"/>
      <c r="F2" s="532"/>
    </row>
    <row r="3" spans="1:6" s="531" customFormat="1" ht="26.25" thickBot="1">
      <c r="A3" s="256" t="s">
        <v>0</v>
      </c>
      <c r="B3" s="533" t="s">
        <v>1</v>
      </c>
      <c r="C3" s="533" t="s">
        <v>2</v>
      </c>
      <c r="D3" s="534" t="s">
        <v>3</v>
      </c>
      <c r="E3" s="348" t="s">
        <v>4</v>
      </c>
      <c r="F3" s="535" t="s">
        <v>5</v>
      </c>
    </row>
    <row r="4" spans="1:6" s="540" customFormat="1" ht="13.5" thickBot="1">
      <c r="A4" s="297"/>
      <c r="B4" s="536"/>
      <c r="C4" s="536"/>
      <c r="D4" s="537"/>
      <c r="E4" s="538"/>
      <c r="F4" s="539"/>
    </row>
    <row r="5" spans="1:6" s="531" customFormat="1" ht="13.5" thickBot="1">
      <c r="A5" s="541"/>
      <c r="B5" s="542" t="s">
        <v>29</v>
      </c>
      <c r="C5" s="543"/>
      <c r="D5" s="544"/>
      <c r="E5" s="545"/>
      <c r="F5" s="546"/>
    </row>
    <row r="6" spans="1:6" s="531" customFormat="1" ht="26.25" thickBot="1">
      <c r="A6" s="590"/>
      <c r="B6" s="336" t="s">
        <v>215</v>
      </c>
      <c r="C6" s="706"/>
      <c r="D6" s="707">
        <v>0</v>
      </c>
      <c r="E6" s="761"/>
      <c r="F6" s="708">
        <f>D6*E6</f>
        <v>0</v>
      </c>
    </row>
    <row r="7" spans="1:6" s="555" customFormat="1" ht="13.5" thickBot="1">
      <c r="A7" s="709" t="s">
        <v>34</v>
      </c>
      <c r="B7" s="710" t="s">
        <v>12</v>
      </c>
      <c r="C7" s="552"/>
      <c r="D7" s="553"/>
      <c r="E7" s="554"/>
      <c r="F7" s="711">
        <f>SUM(F2:F6)</f>
        <v>0</v>
      </c>
    </row>
    <row r="8" spans="1:6" s="531" customFormat="1" ht="13.5" thickBot="1">
      <c r="A8" s="556"/>
      <c r="B8" s="557"/>
      <c r="C8" s="558"/>
      <c r="D8" s="559"/>
      <c r="E8" s="560"/>
      <c r="F8" s="561"/>
    </row>
    <row r="9" spans="1:6" s="531" customFormat="1" ht="13.5" thickBot="1">
      <c r="A9" s="562"/>
      <c r="B9" s="563" t="s">
        <v>35</v>
      </c>
      <c r="C9" s="564"/>
      <c r="D9" s="565"/>
      <c r="E9" s="566"/>
      <c r="F9" s="567"/>
    </row>
    <row r="10" spans="1:6" s="531" customFormat="1" ht="26.25" thickBot="1">
      <c r="A10" s="568"/>
      <c r="B10" s="336" t="s">
        <v>216</v>
      </c>
      <c r="C10" s="569"/>
      <c r="D10" s="570">
        <v>0</v>
      </c>
      <c r="E10" s="762"/>
      <c r="F10" s="572">
        <f>D10*E10</f>
        <v>0</v>
      </c>
    </row>
    <row r="11" spans="1:6" s="531" customFormat="1" ht="13.5" thickBot="1">
      <c r="A11" s="573" t="s">
        <v>36</v>
      </c>
      <c r="B11" s="574" t="s">
        <v>11</v>
      </c>
      <c r="C11" s="575"/>
      <c r="D11" s="576"/>
      <c r="E11" s="577"/>
      <c r="F11" s="578">
        <f>SUM(F10)</f>
        <v>0</v>
      </c>
    </row>
    <row r="12" spans="1:6" s="531" customFormat="1" ht="13.5" thickBot="1">
      <c r="A12" s="579"/>
      <c r="B12" s="580"/>
      <c r="C12" s="581"/>
      <c r="D12" s="582"/>
      <c r="E12" s="583"/>
      <c r="F12" s="584"/>
    </row>
    <row r="13" spans="1:6" s="531" customFormat="1" ht="13.5" thickBot="1">
      <c r="A13" s="585"/>
      <c r="B13" s="270" t="s">
        <v>217</v>
      </c>
      <c r="C13" s="586"/>
      <c r="D13" s="587"/>
      <c r="E13" s="588"/>
      <c r="F13" s="589"/>
    </row>
    <row r="14" spans="1:6" s="531" customFormat="1" ht="76.5">
      <c r="A14" s="590"/>
      <c r="B14" s="271" t="s">
        <v>20</v>
      </c>
      <c r="C14" s="548"/>
      <c r="D14" s="549"/>
      <c r="E14" s="550"/>
      <c r="F14" s="551"/>
    </row>
    <row r="15" spans="1:6" s="531" customFormat="1" ht="26.25" thickBot="1">
      <c r="A15" s="591" t="s">
        <v>90</v>
      </c>
      <c r="B15" s="507" t="s">
        <v>496</v>
      </c>
      <c r="C15" s="592" t="s">
        <v>493</v>
      </c>
      <c r="D15" s="593">
        <v>4</v>
      </c>
      <c r="E15" s="763"/>
      <c r="F15" s="594">
        <f>SUM(D15*E15)</f>
        <v>0</v>
      </c>
    </row>
    <row r="16" spans="1:6" s="531" customFormat="1" ht="128.25" thickBot="1">
      <c r="A16" s="568" t="s">
        <v>91</v>
      </c>
      <c r="B16" s="350" t="s">
        <v>472</v>
      </c>
      <c r="C16" s="595" t="s">
        <v>6</v>
      </c>
      <c r="D16" s="596">
        <v>1</v>
      </c>
      <c r="E16" s="764"/>
      <c r="F16" s="598">
        <f t="shared" ref="F16" si="0">D16*E16</f>
        <v>0</v>
      </c>
    </row>
    <row r="17" spans="1:6" s="531" customFormat="1" ht="13.5" thickBot="1">
      <c r="A17" s="599" t="s">
        <v>38</v>
      </c>
      <c r="B17" s="600" t="s">
        <v>218</v>
      </c>
      <c r="C17" s="601"/>
      <c r="D17" s="602"/>
      <c r="E17" s="603"/>
      <c r="F17" s="604">
        <f>SUM(F15:F16)</f>
        <v>0</v>
      </c>
    </row>
    <row r="18" spans="1:6" s="531" customFormat="1" ht="13.5" thickBot="1">
      <c r="A18" s="605"/>
      <c r="B18" s="606"/>
      <c r="C18" s="607"/>
      <c r="D18" s="608"/>
      <c r="E18" s="609"/>
      <c r="F18" s="609"/>
    </row>
    <row r="19" spans="1:6" s="531" customFormat="1" ht="13.5" thickBot="1">
      <c r="A19" s="562"/>
      <c r="B19" s="270" t="s">
        <v>219</v>
      </c>
      <c r="C19" s="586"/>
      <c r="D19" s="587"/>
      <c r="E19" s="588"/>
      <c r="F19" s="589"/>
    </row>
    <row r="20" spans="1:6" s="531" customFormat="1" ht="76.5">
      <c r="A20" s="590"/>
      <c r="B20" s="272" t="s">
        <v>20</v>
      </c>
      <c r="C20" s="569"/>
      <c r="D20" s="570"/>
      <c r="E20" s="571"/>
      <c r="F20" s="572"/>
    </row>
    <row r="21" spans="1:6" s="531" customFormat="1" ht="51">
      <c r="A21" s="547"/>
      <c r="B21" s="240" t="s">
        <v>220</v>
      </c>
      <c r="C21" s="595"/>
      <c r="D21" s="596"/>
      <c r="E21" s="597"/>
      <c r="F21" s="598"/>
    </row>
    <row r="22" spans="1:6" s="531" customFormat="1" ht="76.5">
      <c r="A22" s="610" t="s">
        <v>97</v>
      </c>
      <c r="B22" s="509" t="s">
        <v>478</v>
      </c>
      <c r="C22" s="595" t="s">
        <v>6</v>
      </c>
      <c r="D22" s="596">
        <v>1</v>
      </c>
      <c r="E22" s="764"/>
      <c r="F22" s="598">
        <f t="shared" ref="F22:F38" si="1">D22*E22</f>
        <v>0</v>
      </c>
    </row>
    <row r="23" spans="1:6" s="531" customFormat="1" ht="76.5">
      <c r="A23" s="610" t="s">
        <v>221</v>
      </c>
      <c r="B23" s="509" t="s">
        <v>479</v>
      </c>
      <c r="C23" s="595" t="s">
        <v>6</v>
      </c>
      <c r="D23" s="596">
        <v>1</v>
      </c>
      <c r="E23" s="764"/>
      <c r="F23" s="598">
        <f t="shared" si="1"/>
        <v>0</v>
      </c>
    </row>
    <row r="24" spans="1:6" s="531" customFormat="1" ht="255">
      <c r="A24" s="610" t="s">
        <v>98</v>
      </c>
      <c r="B24" s="510" t="s">
        <v>473</v>
      </c>
      <c r="C24" s="595" t="s">
        <v>6</v>
      </c>
      <c r="D24" s="596">
        <v>2</v>
      </c>
      <c r="E24" s="764"/>
      <c r="F24" s="598">
        <f t="shared" si="1"/>
        <v>0</v>
      </c>
    </row>
    <row r="25" spans="1:6" s="531" customFormat="1" ht="76.5">
      <c r="A25" s="610" t="s">
        <v>99</v>
      </c>
      <c r="B25" s="511" t="s">
        <v>495</v>
      </c>
      <c r="C25" s="595" t="s">
        <v>6</v>
      </c>
      <c r="D25" s="596">
        <v>2</v>
      </c>
      <c r="E25" s="764"/>
      <c r="F25" s="598">
        <f t="shared" si="1"/>
        <v>0</v>
      </c>
    </row>
    <row r="26" spans="1:6" s="531" customFormat="1" ht="38.25">
      <c r="A26" s="610" t="s">
        <v>100</v>
      </c>
      <c r="B26" s="350" t="s">
        <v>222</v>
      </c>
      <c r="C26" s="595"/>
      <c r="D26" s="596"/>
      <c r="E26" s="597"/>
      <c r="F26" s="598"/>
    </row>
    <row r="27" spans="1:6" s="531" customFormat="1" ht="25.5">
      <c r="A27" s="610"/>
      <c r="B27" s="512" t="s">
        <v>484</v>
      </c>
      <c r="C27" s="595" t="s">
        <v>6</v>
      </c>
      <c r="D27" s="596">
        <v>2</v>
      </c>
      <c r="E27" s="764"/>
      <c r="F27" s="598">
        <f t="shared" si="1"/>
        <v>0</v>
      </c>
    </row>
    <row r="28" spans="1:6" s="531" customFormat="1" ht="12.75">
      <c r="A28" s="610"/>
      <c r="B28" s="512" t="s">
        <v>230</v>
      </c>
      <c r="C28" s="595" t="s">
        <v>6</v>
      </c>
      <c r="D28" s="596">
        <v>2</v>
      </c>
      <c r="E28" s="765"/>
      <c r="F28" s="598">
        <f t="shared" si="1"/>
        <v>0</v>
      </c>
    </row>
    <row r="29" spans="1:6" s="531" customFormat="1" ht="12.75">
      <c r="A29" s="610"/>
      <c r="B29" s="512" t="s">
        <v>231</v>
      </c>
      <c r="C29" s="595" t="s">
        <v>6</v>
      </c>
      <c r="D29" s="596">
        <v>2</v>
      </c>
      <c r="E29" s="765"/>
      <c r="F29" s="598">
        <f t="shared" si="1"/>
        <v>0</v>
      </c>
    </row>
    <row r="30" spans="1:6" s="531" customFormat="1" ht="12.75">
      <c r="A30" s="610"/>
      <c r="B30" s="512" t="s">
        <v>232</v>
      </c>
      <c r="C30" s="595" t="s">
        <v>6</v>
      </c>
      <c r="D30" s="596">
        <v>2</v>
      </c>
      <c r="E30" s="765"/>
      <c r="F30" s="598">
        <f t="shared" si="1"/>
        <v>0</v>
      </c>
    </row>
    <row r="31" spans="1:6" s="531" customFormat="1" ht="12.75">
      <c r="A31" s="610"/>
      <c r="B31" s="512" t="s">
        <v>233</v>
      </c>
      <c r="C31" s="595" t="s">
        <v>6</v>
      </c>
      <c r="D31" s="596">
        <v>1</v>
      </c>
      <c r="E31" s="765"/>
      <c r="F31" s="598">
        <f t="shared" si="1"/>
        <v>0</v>
      </c>
    </row>
    <row r="32" spans="1:6" s="531" customFormat="1" ht="12.75">
      <c r="A32" s="610"/>
      <c r="B32" s="512" t="s">
        <v>485</v>
      </c>
      <c r="C32" s="595" t="s">
        <v>6</v>
      </c>
      <c r="D32" s="596">
        <v>1</v>
      </c>
      <c r="E32" s="765"/>
      <c r="F32" s="598">
        <f t="shared" si="1"/>
        <v>0</v>
      </c>
    </row>
    <row r="33" spans="1:6" s="531" customFormat="1" ht="12.75">
      <c r="A33" s="610"/>
      <c r="B33" s="512" t="s">
        <v>486</v>
      </c>
      <c r="C33" s="595" t="s">
        <v>6</v>
      </c>
      <c r="D33" s="596">
        <v>1</v>
      </c>
      <c r="E33" s="765"/>
      <c r="F33" s="598">
        <f t="shared" ref="F33" si="2">D33*E33</f>
        <v>0</v>
      </c>
    </row>
    <row r="34" spans="1:6" s="531" customFormat="1" ht="25.5">
      <c r="A34" s="610"/>
      <c r="B34" s="512" t="s">
        <v>137</v>
      </c>
      <c r="C34" s="595" t="s">
        <v>6</v>
      </c>
      <c r="D34" s="596">
        <v>1</v>
      </c>
      <c r="E34" s="765"/>
      <c r="F34" s="598">
        <f t="shared" si="1"/>
        <v>0</v>
      </c>
    </row>
    <row r="35" spans="1:6" s="531" customFormat="1" ht="38.25">
      <c r="A35" s="612" t="s">
        <v>101</v>
      </c>
      <c r="B35" s="513" t="s">
        <v>489</v>
      </c>
      <c r="C35" s="592" t="s">
        <v>6</v>
      </c>
      <c r="D35" s="593">
        <v>1</v>
      </c>
      <c r="E35" s="766"/>
      <c r="F35" s="598">
        <f t="shared" si="1"/>
        <v>0</v>
      </c>
    </row>
    <row r="36" spans="1:6" s="531" customFormat="1" ht="39" thickBot="1">
      <c r="A36" s="613" t="s">
        <v>102</v>
      </c>
      <c r="B36" s="514" t="s">
        <v>487</v>
      </c>
      <c r="C36" s="614" t="s">
        <v>6</v>
      </c>
      <c r="D36" s="615">
        <v>1</v>
      </c>
      <c r="E36" s="766"/>
      <c r="F36" s="598">
        <f t="shared" si="1"/>
        <v>0</v>
      </c>
    </row>
    <row r="37" spans="1:6" s="531" customFormat="1" ht="127.5">
      <c r="A37" s="616" t="s">
        <v>103</v>
      </c>
      <c r="B37" s="328" t="s">
        <v>497</v>
      </c>
      <c r="C37" s="617" t="s">
        <v>493</v>
      </c>
      <c r="D37" s="593">
        <v>1</v>
      </c>
      <c r="E37" s="763"/>
      <c r="F37" s="594">
        <f t="shared" ref="F37" si="3">SUM(D37*E37)</f>
        <v>0</v>
      </c>
    </row>
    <row r="38" spans="1:6" s="531" customFormat="1" ht="26.25" thickBot="1">
      <c r="A38" s="629" t="s">
        <v>104</v>
      </c>
      <c r="B38" s="515" t="s">
        <v>474</v>
      </c>
      <c r="C38" s="712" t="s">
        <v>6</v>
      </c>
      <c r="D38" s="713">
        <v>1</v>
      </c>
      <c r="E38" s="767"/>
      <c r="F38" s="714">
        <f t="shared" si="1"/>
        <v>0</v>
      </c>
    </row>
    <row r="39" spans="1:6" s="531" customFormat="1" ht="13.5" thickBot="1">
      <c r="A39" s="599" t="s">
        <v>40</v>
      </c>
      <c r="B39" s="600" t="s">
        <v>22</v>
      </c>
      <c r="C39" s="601"/>
      <c r="D39" s="602"/>
      <c r="E39" s="603"/>
      <c r="F39" s="604">
        <f>SUM(F22:F38)</f>
        <v>0</v>
      </c>
    </row>
    <row r="40" spans="1:6" s="531" customFormat="1" ht="13.5" thickBot="1">
      <c r="A40" s="579"/>
      <c r="B40" s="620"/>
      <c r="C40" s="621"/>
      <c r="D40" s="622"/>
      <c r="E40" s="584"/>
      <c r="F40" s="623"/>
    </row>
    <row r="41" spans="1:6" s="531" customFormat="1" ht="13.5" thickBot="1">
      <c r="A41" s="562"/>
      <c r="B41" s="624" t="s">
        <v>224</v>
      </c>
      <c r="C41" s="625"/>
      <c r="D41" s="626"/>
      <c r="E41" s="627"/>
      <c r="F41" s="628"/>
    </row>
    <row r="42" spans="1:6" s="531" customFormat="1" ht="76.5">
      <c r="A42" s="547"/>
      <c r="B42" s="271" t="s">
        <v>8</v>
      </c>
      <c r="C42" s="569"/>
      <c r="D42" s="570"/>
      <c r="E42" s="571"/>
      <c r="F42" s="572"/>
    </row>
    <row r="43" spans="1:6" s="531" customFormat="1" ht="25.5">
      <c r="A43" s="547"/>
      <c r="B43" s="272" t="s">
        <v>225</v>
      </c>
      <c r="C43" s="569"/>
      <c r="D43" s="570"/>
      <c r="E43" s="571"/>
      <c r="F43" s="572"/>
    </row>
    <row r="44" spans="1:6" s="531" customFormat="1" ht="51">
      <c r="A44" s="629" t="s">
        <v>226</v>
      </c>
      <c r="B44" s="350" t="s">
        <v>488</v>
      </c>
      <c r="C44" s="595" t="s">
        <v>6</v>
      </c>
      <c r="D44" s="630">
        <v>1</v>
      </c>
      <c r="E44" s="768"/>
      <c r="F44" s="631">
        <f t="shared" ref="F44:F45" si="4">D44*E44</f>
        <v>0</v>
      </c>
    </row>
    <row r="45" spans="1:6" s="531" customFormat="1" ht="25.5">
      <c r="A45" s="632" t="s">
        <v>498</v>
      </c>
      <c r="B45" s="516" t="s">
        <v>492</v>
      </c>
      <c r="C45" s="633" t="s">
        <v>493</v>
      </c>
      <c r="D45" s="630">
        <v>1</v>
      </c>
      <c r="E45" s="769"/>
      <c r="F45" s="634">
        <f t="shared" si="4"/>
        <v>0</v>
      </c>
    </row>
    <row r="46" spans="1:6" s="531" customFormat="1" ht="26.25" thickBot="1">
      <c r="A46" s="629" t="s">
        <v>494</v>
      </c>
      <c r="B46" s="715" t="s">
        <v>58</v>
      </c>
      <c r="C46" s="712" t="s">
        <v>28</v>
      </c>
      <c r="D46" s="713">
        <v>10</v>
      </c>
      <c r="E46" s="767"/>
      <c r="F46" s="716">
        <f t="shared" ref="F46" si="5">D46*E46</f>
        <v>0</v>
      </c>
    </row>
    <row r="47" spans="1:6" s="531" customFormat="1" ht="13.5" thickBot="1">
      <c r="A47" s="717" t="s">
        <v>499</v>
      </c>
      <c r="B47" s="718" t="s">
        <v>10</v>
      </c>
      <c r="C47" s="719"/>
      <c r="D47" s="720"/>
      <c r="E47" s="721"/>
      <c r="F47" s="722">
        <f>SUM(F44:F46)</f>
        <v>0</v>
      </c>
    </row>
    <row r="48" spans="1:6" ht="15" thickBot="1"/>
    <row r="49" spans="1:6" ht="26.25" thickBot="1">
      <c r="A49" s="638" t="s">
        <v>335</v>
      </c>
      <c r="B49" s="639" t="s">
        <v>336</v>
      </c>
      <c r="C49" s="640"/>
      <c r="D49" s="641"/>
      <c r="E49" s="642"/>
      <c r="F49" s="643"/>
    </row>
    <row r="50" spans="1:6">
      <c r="A50" s="644"/>
      <c r="B50" s="245" t="s">
        <v>337</v>
      </c>
      <c r="C50" s="246"/>
      <c r="D50" s="246"/>
      <c r="E50" s="645"/>
      <c r="F50" s="646"/>
    </row>
    <row r="51" spans="1:6" ht="39" thickBot="1">
      <c r="A51" s="647" t="s">
        <v>338</v>
      </c>
      <c r="B51" s="518" t="s">
        <v>238</v>
      </c>
      <c r="C51" s="648" t="s">
        <v>239</v>
      </c>
      <c r="D51" s="649">
        <v>1</v>
      </c>
      <c r="E51" s="770"/>
      <c r="F51" s="650">
        <f>D51*E51</f>
        <v>0</v>
      </c>
    </row>
    <row r="52" spans="1:6" ht="15" thickBot="1">
      <c r="A52" s="651" t="s">
        <v>339</v>
      </c>
      <c r="B52" s="248" t="s">
        <v>240</v>
      </c>
      <c r="C52" s="255"/>
      <c r="D52" s="249"/>
      <c r="E52" s="652"/>
      <c r="F52" s="653">
        <f>SUM(F51:F51)</f>
        <v>0</v>
      </c>
    </row>
    <row r="53" spans="1:6" ht="15" thickBot="1">
      <c r="A53" s="654"/>
      <c r="B53" s="519"/>
      <c r="C53" s="654"/>
      <c r="D53" s="284"/>
      <c r="E53" s="655"/>
      <c r="F53" s="655"/>
    </row>
    <row r="54" spans="1:6" ht="15" thickBot="1">
      <c r="A54" s="656"/>
      <c r="B54" s="254" t="s">
        <v>340</v>
      </c>
      <c r="C54" s="255"/>
      <c r="D54" s="255"/>
      <c r="E54" s="652"/>
      <c r="F54" s="657"/>
    </row>
    <row r="55" spans="1:6" ht="25.5">
      <c r="A55" s="658" t="s">
        <v>341</v>
      </c>
      <c r="B55" s="520" t="s">
        <v>241</v>
      </c>
      <c r="C55" s="659" t="s">
        <v>9</v>
      </c>
      <c r="D55" s="660">
        <v>8</v>
      </c>
      <c r="E55" s="771"/>
      <c r="F55" s="661">
        <f>D55*E55</f>
        <v>0</v>
      </c>
    </row>
    <row r="56" spans="1:6">
      <c r="A56" s="662" t="s">
        <v>342</v>
      </c>
      <c r="B56" s="521" t="s">
        <v>242</v>
      </c>
      <c r="C56" s="648" t="s">
        <v>9</v>
      </c>
      <c r="D56" s="649">
        <v>5</v>
      </c>
      <c r="E56" s="770"/>
      <c r="F56" s="663">
        <f t="shared" ref="F56:F59" si="6">D56*E56</f>
        <v>0</v>
      </c>
    </row>
    <row r="57" spans="1:6" ht="25.5">
      <c r="A57" s="662" t="s">
        <v>343</v>
      </c>
      <c r="B57" s="521" t="s">
        <v>243</v>
      </c>
      <c r="C57" s="648" t="s">
        <v>9</v>
      </c>
      <c r="D57" s="649">
        <v>3</v>
      </c>
      <c r="E57" s="770"/>
      <c r="F57" s="663">
        <f t="shared" si="6"/>
        <v>0</v>
      </c>
    </row>
    <row r="58" spans="1:6" ht="25.5">
      <c r="A58" s="662" t="s">
        <v>344</v>
      </c>
      <c r="B58" s="521" t="s">
        <v>244</v>
      </c>
      <c r="C58" s="648" t="s">
        <v>9</v>
      </c>
      <c r="D58" s="649">
        <v>20</v>
      </c>
      <c r="E58" s="770"/>
      <c r="F58" s="663">
        <f t="shared" si="6"/>
        <v>0</v>
      </c>
    </row>
    <row r="59" spans="1:6" ht="15" thickBot="1">
      <c r="A59" s="664" t="s">
        <v>345</v>
      </c>
      <c r="B59" s="522" t="s">
        <v>245</v>
      </c>
      <c r="C59" s="665" t="s">
        <v>239</v>
      </c>
      <c r="D59" s="666">
        <v>1</v>
      </c>
      <c r="E59" s="772"/>
      <c r="F59" s="667">
        <f t="shared" si="6"/>
        <v>0</v>
      </c>
    </row>
    <row r="60" spans="1:6" ht="15" thickBot="1">
      <c r="A60" s="651" t="s">
        <v>346</v>
      </c>
      <c r="B60" s="248" t="s">
        <v>240</v>
      </c>
      <c r="C60" s="255"/>
      <c r="D60" s="249"/>
      <c r="E60" s="668"/>
      <c r="F60" s="653">
        <f>SUM(F55:F59)</f>
        <v>0</v>
      </c>
    </row>
    <row r="61" spans="1:6" ht="15" thickBot="1">
      <c r="A61" s="654"/>
      <c r="B61" s="519"/>
      <c r="C61" s="654"/>
      <c r="D61" s="284"/>
      <c r="E61" s="669"/>
      <c r="F61" s="669"/>
    </row>
    <row r="62" spans="1:6" ht="15" thickBot="1">
      <c r="A62" s="670"/>
      <c r="B62" s="784" t="s">
        <v>348</v>
      </c>
      <c r="C62" s="785"/>
      <c r="D62" s="785"/>
      <c r="E62" s="785"/>
      <c r="F62" s="786"/>
    </row>
    <row r="63" spans="1:6" ht="38.25">
      <c r="A63" s="671" t="s">
        <v>349</v>
      </c>
      <c r="B63" s="523" t="s">
        <v>246</v>
      </c>
      <c r="C63" s="659" t="s">
        <v>9</v>
      </c>
      <c r="D63" s="660">
        <v>3</v>
      </c>
      <c r="E63" s="771"/>
      <c r="F63" s="661">
        <f t="shared" ref="F63:F68" si="7">D63*E63</f>
        <v>0</v>
      </c>
    </row>
    <row r="64" spans="1:6" ht="25.5">
      <c r="A64" s="672" t="s">
        <v>350</v>
      </c>
      <c r="B64" s="518" t="s">
        <v>247</v>
      </c>
      <c r="C64" s="648" t="s">
        <v>239</v>
      </c>
      <c r="D64" s="649">
        <v>1</v>
      </c>
      <c r="E64" s="770"/>
      <c r="F64" s="663">
        <f t="shared" si="7"/>
        <v>0</v>
      </c>
    </row>
    <row r="65" spans="1:6">
      <c r="A65" s="672" t="s">
        <v>351</v>
      </c>
      <c r="B65" s="518" t="s">
        <v>248</v>
      </c>
      <c r="C65" s="648" t="s">
        <v>9</v>
      </c>
      <c r="D65" s="649">
        <v>3</v>
      </c>
      <c r="E65" s="770"/>
      <c r="F65" s="663">
        <f t="shared" si="7"/>
        <v>0</v>
      </c>
    </row>
    <row r="66" spans="1:6">
      <c r="A66" s="672" t="s">
        <v>352</v>
      </c>
      <c r="B66" s="518" t="s">
        <v>249</v>
      </c>
      <c r="C66" s="648" t="s">
        <v>9</v>
      </c>
      <c r="D66" s="649">
        <v>3</v>
      </c>
      <c r="E66" s="770"/>
      <c r="F66" s="663">
        <f t="shared" si="7"/>
        <v>0</v>
      </c>
    </row>
    <row r="67" spans="1:6">
      <c r="A67" s="672" t="s">
        <v>353</v>
      </c>
      <c r="B67" s="518" t="s">
        <v>250</v>
      </c>
      <c r="C67" s="648" t="s">
        <v>9</v>
      </c>
      <c r="D67" s="649">
        <v>7</v>
      </c>
      <c r="E67" s="770"/>
      <c r="F67" s="663">
        <f t="shared" si="7"/>
        <v>0</v>
      </c>
    </row>
    <row r="68" spans="1:6" ht="15" thickBot="1">
      <c r="A68" s="673" t="s">
        <v>354</v>
      </c>
      <c r="B68" s="524" t="s">
        <v>245</v>
      </c>
      <c r="C68" s="665" t="s">
        <v>239</v>
      </c>
      <c r="D68" s="666">
        <v>1</v>
      </c>
      <c r="E68" s="772"/>
      <c r="F68" s="667">
        <f t="shared" si="7"/>
        <v>0</v>
      </c>
    </row>
    <row r="69" spans="1:6" ht="15" thickBot="1">
      <c r="A69" s="651" t="s">
        <v>355</v>
      </c>
      <c r="B69" s="248" t="s">
        <v>240</v>
      </c>
      <c r="C69" s="674"/>
      <c r="D69" s="675"/>
      <c r="E69" s="676"/>
      <c r="F69" s="653">
        <f>SUM(F63:F68)</f>
        <v>0</v>
      </c>
    </row>
    <row r="70" spans="1:6">
      <c r="A70" s="677"/>
      <c r="B70" s="519"/>
      <c r="C70" s="677"/>
      <c r="D70" s="678"/>
      <c r="E70" s="679"/>
      <c r="F70" s="669"/>
    </row>
    <row r="71" spans="1:6" ht="15" thickBot="1">
      <c r="A71" s="670"/>
      <c r="B71" s="787" t="s">
        <v>356</v>
      </c>
      <c r="C71" s="788"/>
      <c r="D71" s="788"/>
      <c r="E71" s="788"/>
      <c r="F71" s="789"/>
    </row>
    <row r="72" spans="1:6" ht="25.5">
      <c r="A72" s="671" t="s">
        <v>357</v>
      </c>
      <c r="B72" s="523" t="s">
        <v>251</v>
      </c>
      <c r="C72" s="659" t="s">
        <v>9</v>
      </c>
      <c r="D72" s="660">
        <v>30</v>
      </c>
      <c r="E72" s="771"/>
      <c r="F72" s="661">
        <f t="shared" ref="F72:F78" si="8">D72*E72</f>
        <v>0</v>
      </c>
    </row>
    <row r="73" spans="1:6" ht="38.25">
      <c r="A73" s="672" t="s">
        <v>358</v>
      </c>
      <c r="B73" s="518" t="s">
        <v>252</v>
      </c>
      <c r="C73" s="648" t="s">
        <v>6</v>
      </c>
      <c r="D73" s="649">
        <v>4</v>
      </c>
      <c r="E73" s="770"/>
      <c r="F73" s="663">
        <f t="shared" si="8"/>
        <v>0</v>
      </c>
    </row>
    <row r="74" spans="1:6">
      <c r="A74" s="672" t="s">
        <v>359</v>
      </c>
      <c r="B74" s="521" t="s">
        <v>253</v>
      </c>
      <c r="C74" s="648" t="s">
        <v>6</v>
      </c>
      <c r="D74" s="649">
        <v>6</v>
      </c>
      <c r="E74" s="770"/>
      <c r="F74" s="663">
        <f t="shared" si="8"/>
        <v>0</v>
      </c>
    </row>
    <row r="75" spans="1:6">
      <c r="A75" s="672" t="s">
        <v>360</v>
      </c>
      <c r="B75" s="521" t="s">
        <v>254</v>
      </c>
      <c r="C75" s="648" t="s">
        <v>6</v>
      </c>
      <c r="D75" s="649">
        <v>1</v>
      </c>
      <c r="E75" s="770"/>
      <c r="F75" s="663">
        <f t="shared" si="8"/>
        <v>0</v>
      </c>
    </row>
    <row r="76" spans="1:6">
      <c r="A76" s="672" t="s">
        <v>361</v>
      </c>
      <c r="B76" s="521" t="s">
        <v>255</v>
      </c>
      <c r="C76" s="648" t="s">
        <v>6</v>
      </c>
      <c r="D76" s="649">
        <v>3</v>
      </c>
      <c r="E76" s="770"/>
      <c r="F76" s="663">
        <f t="shared" si="8"/>
        <v>0</v>
      </c>
    </row>
    <row r="77" spans="1:6" ht="25.5">
      <c r="A77" s="672" t="s">
        <v>362</v>
      </c>
      <c r="B77" s="521" t="s">
        <v>256</v>
      </c>
      <c r="C77" s="648" t="s">
        <v>239</v>
      </c>
      <c r="D77" s="649">
        <v>1</v>
      </c>
      <c r="E77" s="770"/>
      <c r="F77" s="663">
        <f t="shared" si="8"/>
        <v>0</v>
      </c>
    </row>
    <row r="78" spans="1:6" ht="15" thickBot="1">
      <c r="A78" s="673" t="s">
        <v>363</v>
      </c>
      <c r="B78" s="522" t="s">
        <v>257</v>
      </c>
      <c r="C78" s="665" t="s">
        <v>239</v>
      </c>
      <c r="D78" s="666">
        <v>1</v>
      </c>
      <c r="E78" s="772"/>
      <c r="F78" s="667">
        <f t="shared" si="8"/>
        <v>0</v>
      </c>
    </row>
    <row r="79" spans="1:6" ht="15" thickBot="1">
      <c r="A79" s="651" t="s">
        <v>364</v>
      </c>
      <c r="B79" s="248" t="s">
        <v>240</v>
      </c>
      <c r="C79" s="674"/>
      <c r="D79" s="675"/>
      <c r="E79" s="676"/>
      <c r="F79" s="653">
        <f>SUM(F72:F78)</f>
        <v>0</v>
      </c>
    </row>
    <row r="80" spans="1:6" ht="15" thickBot="1">
      <c r="A80" s="677"/>
      <c r="B80" s="519"/>
      <c r="C80" s="677"/>
      <c r="D80" s="678"/>
      <c r="E80" s="679"/>
      <c r="F80" s="669"/>
    </row>
    <row r="81" spans="1:6" ht="15" thickBot="1">
      <c r="A81" s="670"/>
      <c r="B81" s="790" t="s">
        <v>365</v>
      </c>
      <c r="C81" s="791"/>
      <c r="D81" s="791"/>
      <c r="E81" s="791"/>
      <c r="F81" s="792"/>
    </row>
    <row r="82" spans="1:6" ht="63.75">
      <c r="A82" s="671" t="s">
        <v>366</v>
      </c>
      <c r="B82" s="523" t="s">
        <v>258</v>
      </c>
      <c r="C82" s="659" t="s">
        <v>6</v>
      </c>
      <c r="D82" s="660">
        <v>1</v>
      </c>
      <c r="E82" s="771"/>
      <c r="F82" s="661">
        <f t="shared" ref="F82:F114" si="9">D82*E82</f>
        <v>0</v>
      </c>
    </row>
    <row r="83" spans="1:6" ht="25.5">
      <c r="A83" s="672" t="s">
        <v>367</v>
      </c>
      <c r="B83" s="518" t="s">
        <v>259</v>
      </c>
      <c r="C83" s="648" t="s">
        <v>6</v>
      </c>
      <c r="D83" s="649">
        <v>1</v>
      </c>
      <c r="E83" s="770"/>
      <c r="F83" s="663">
        <f t="shared" si="9"/>
        <v>0</v>
      </c>
    </row>
    <row r="84" spans="1:6">
      <c r="A84" s="672" t="s">
        <v>368</v>
      </c>
      <c r="B84" s="518" t="s">
        <v>260</v>
      </c>
      <c r="C84" s="648" t="s">
        <v>6</v>
      </c>
      <c r="D84" s="649">
        <v>1</v>
      </c>
      <c r="E84" s="770"/>
      <c r="F84" s="663">
        <f t="shared" si="9"/>
        <v>0</v>
      </c>
    </row>
    <row r="85" spans="1:6">
      <c r="A85" s="672" t="s">
        <v>369</v>
      </c>
      <c r="B85" s="518" t="s">
        <v>261</v>
      </c>
      <c r="C85" s="648" t="s">
        <v>6</v>
      </c>
      <c r="D85" s="649">
        <v>4</v>
      </c>
      <c r="E85" s="770"/>
      <c r="F85" s="663">
        <f t="shared" si="9"/>
        <v>0</v>
      </c>
    </row>
    <row r="86" spans="1:6" ht="25.5">
      <c r="A86" s="672" t="s">
        <v>370</v>
      </c>
      <c r="B86" s="518" t="s">
        <v>262</v>
      </c>
      <c r="C86" s="648" t="s">
        <v>6</v>
      </c>
      <c r="D86" s="649">
        <v>2</v>
      </c>
      <c r="E86" s="770"/>
      <c r="F86" s="663">
        <f t="shared" si="9"/>
        <v>0</v>
      </c>
    </row>
    <row r="87" spans="1:6">
      <c r="A87" s="672" t="s">
        <v>371</v>
      </c>
      <c r="B87" s="518" t="s">
        <v>263</v>
      </c>
      <c r="C87" s="648" t="s">
        <v>6</v>
      </c>
      <c r="D87" s="649">
        <v>3</v>
      </c>
      <c r="E87" s="770"/>
      <c r="F87" s="663">
        <f t="shared" si="9"/>
        <v>0</v>
      </c>
    </row>
    <row r="88" spans="1:6">
      <c r="A88" s="672" t="s">
        <v>372</v>
      </c>
      <c r="B88" s="518" t="s">
        <v>264</v>
      </c>
      <c r="C88" s="648" t="s">
        <v>6</v>
      </c>
      <c r="D88" s="649">
        <v>1</v>
      </c>
      <c r="E88" s="770"/>
      <c r="F88" s="663">
        <f t="shared" si="9"/>
        <v>0</v>
      </c>
    </row>
    <row r="89" spans="1:6">
      <c r="A89" s="672" t="s">
        <v>373</v>
      </c>
      <c r="B89" s="518" t="s">
        <v>265</v>
      </c>
      <c r="C89" s="648" t="s">
        <v>6</v>
      </c>
      <c r="D89" s="649">
        <v>1</v>
      </c>
      <c r="E89" s="770"/>
      <c r="F89" s="663">
        <f t="shared" si="9"/>
        <v>0</v>
      </c>
    </row>
    <row r="90" spans="1:6">
      <c r="A90" s="672" t="s">
        <v>374</v>
      </c>
      <c r="B90" s="518" t="s">
        <v>266</v>
      </c>
      <c r="C90" s="648" t="s">
        <v>6</v>
      </c>
      <c r="D90" s="649">
        <v>6</v>
      </c>
      <c r="E90" s="770"/>
      <c r="F90" s="663">
        <f t="shared" si="9"/>
        <v>0</v>
      </c>
    </row>
    <row r="91" spans="1:6">
      <c r="A91" s="672" t="s">
        <v>375</v>
      </c>
      <c r="B91" s="518" t="s">
        <v>267</v>
      </c>
      <c r="C91" s="648" t="s">
        <v>6</v>
      </c>
      <c r="D91" s="649">
        <v>1</v>
      </c>
      <c r="E91" s="770"/>
      <c r="F91" s="663">
        <f t="shared" si="9"/>
        <v>0</v>
      </c>
    </row>
    <row r="92" spans="1:6">
      <c r="A92" s="672" t="s">
        <v>376</v>
      </c>
      <c r="B92" s="518" t="s">
        <v>268</v>
      </c>
      <c r="C92" s="648" t="s">
        <v>6</v>
      </c>
      <c r="D92" s="649">
        <v>1</v>
      </c>
      <c r="E92" s="770"/>
      <c r="F92" s="663">
        <f t="shared" si="9"/>
        <v>0</v>
      </c>
    </row>
    <row r="93" spans="1:6">
      <c r="A93" s="672" t="s">
        <v>377</v>
      </c>
      <c r="B93" s="518" t="s">
        <v>269</v>
      </c>
      <c r="C93" s="648" t="s">
        <v>6</v>
      </c>
      <c r="D93" s="649">
        <v>1</v>
      </c>
      <c r="E93" s="770"/>
      <c r="F93" s="663">
        <f t="shared" si="9"/>
        <v>0</v>
      </c>
    </row>
    <row r="94" spans="1:6" ht="38.25">
      <c r="A94" s="672" t="s">
        <v>378</v>
      </c>
      <c r="B94" s="518" t="s">
        <v>270</v>
      </c>
      <c r="C94" s="648" t="s">
        <v>6</v>
      </c>
      <c r="D94" s="649">
        <v>1</v>
      </c>
      <c r="E94" s="770"/>
      <c r="F94" s="663">
        <f t="shared" si="9"/>
        <v>0</v>
      </c>
    </row>
    <row r="95" spans="1:6" ht="25.5">
      <c r="A95" s="672" t="s">
        <v>379</v>
      </c>
      <c r="B95" s="518" t="s">
        <v>271</v>
      </c>
      <c r="C95" s="648" t="s">
        <v>6</v>
      </c>
      <c r="D95" s="649">
        <v>1</v>
      </c>
      <c r="E95" s="770"/>
      <c r="F95" s="663">
        <f t="shared" si="9"/>
        <v>0</v>
      </c>
    </row>
    <row r="96" spans="1:6" ht="25.5">
      <c r="A96" s="672" t="s">
        <v>380</v>
      </c>
      <c r="B96" s="518" t="s">
        <v>272</v>
      </c>
      <c r="C96" s="648" t="s">
        <v>6</v>
      </c>
      <c r="D96" s="649">
        <v>1</v>
      </c>
      <c r="E96" s="770"/>
      <c r="F96" s="663">
        <f t="shared" si="9"/>
        <v>0</v>
      </c>
    </row>
    <row r="97" spans="1:6">
      <c r="A97" s="672" t="s">
        <v>381</v>
      </c>
      <c r="B97" s="518" t="s">
        <v>273</v>
      </c>
      <c r="C97" s="648" t="s">
        <v>6</v>
      </c>
      <c r="D97" s="649">
        <v>1</v>
      </c>
      <c r="E97" s="770"/>
      <c r="F97" s="663">
        <f t="shared" si="9"/>
        <v>0</v>
      </c>
    </row>
    <row r="98" spans="1:6" ht="25.5">
      <c r="A98" s="672" t="s">
        <v>382</v>
      </c>
      <c r="B98" s="518" t="s">
        <v>274</v>
      </c>
      <c r="C98" s="648" t="s">
        <v>6</v>
      </c>
      <c r="D98" s="649">
        <v>1</v>
      </c>
      <c r="E98" s="770"/>
      <c r="F98" s="663">
        <f t="shared" si="9"/>
        <v>0</v>
      </c>
    </row>
    <row r="99" spans="1:6" ht="25.5">
      <c r="A99" s="672" t="s">
        <v>383</v>
      </c>
      <c r="B99" s="518" t="s">
        <v>275</v>
      </c>
      <c r="C99" s="648" t="s">
        <v>6</v>
      </c>
      <c r="D99" s="649">
        <v>1</v>
      </c>
      <c r="E99" s="770"/>
      <c r="F99" s="663">
        <f t="shared" si="9"/>
        <v>0</v>
      </c>
    </row>
    <row r="100" spans="1:6" ht="25.5">
      <c r="A100" s="672" t="s">
        <v>384</v>
      </c>
      <c r="B100" s="518" t="s">
        <v>276</v>
      </c>
      <c r="C100" s="648" t="s">
        <v>6</v>
      </c>
      <c r="D100" s="649">
        <v>1</v>
      </c>
      <c r="E100" s="770"/>
      <c r="F100" s="663">
        <f t="shared" si="9"/>
        <v>0</v>
      </c>
    </row>
    <row r="101" spans="1:6">
      <c r="A101" s="672" t="s">
        <v>385</v>
      </c>
      <c r="B101" s="518" t="s">
        <v>277</v>
      </c>
      <c r="C101" s="648" t="s">
        <v>6</v>
      </c>
      <c r="D101" s="649">
        <v>1</v>
      </c>
      <c r="E101" s="770"/>
      <c r="F101" s="663">
        <f t="shared" si="9"/>
        <v>0</v>
      </c>
    </row>
    <row r="102" spans="1:6" ht="51">
      <c r="A102" s="672" t="s">
        <v>386</v>
      </c>
      <c r="B102" s="518" t="s">
        <v>278</v>
      </c>
      <c r="C102" s="648" t="s">
        <v>6</v>
      </c>
      <c r="D102" s="649">
        <v>1</v>
      </c>
      <c r="E102" s="770"/>
      <c r="F102" s="663">
        <f t="shared" si="9"/>
        <v>0</v>
      </c>
    </row>
    <row r="103" spans="1:6" ht="25.5">
      <c r="A103" s="672" t="s">
        <v>387</v>
      </c>
      <c r="B103" s="518" t="s">
        <v>455</v>
      </c>
      <c r="C103" s="648" t="s">
        <v>6</v>
      </c>
      <c r="D103" s="649">
        <v>2</v>
      </c>
      <c r="E103" s="770"/>
      <c r="F103" s="663">
        <f t="shared" si="9"/>
        <v>0</v>
      </c>
    </row>
    <row r="104" spans="1:6">
      <c r="A104" s="672" t="s">
        <v>388</v>
      </c>
      <c r="B104" s="518" t="s">
        <v>279</v>
      </c>
      <c r="C104" s="648" t="s">
        <v>6</v>
      </c>
      <c r="D104" s="649">
        <v>2</v>
      </c>
      <c r="E104" s="770"/>
      <c r="F104" s="663">
        <f t="shared" si="9"/>
        <v>0</v>
      </c>
    </row>
    <row r="105" spans="1:6" ht="25.5">
      <c r="A105" s="672" t="s">
        <v>389</v>
      </c>
      <c r="B105" s="518" t="s">
        <v>280</v>
      </c>
      <c r="C105" s="648" t="s">
        <v>6</v>
      </c>
      <c r="D105" s="649">
        <v>8</v>
      </c>
      <c r="E105" s="770"/>
      <c r="F105" s="663">
        <f t="shared" si="9"/>
        <v>0</v>
      </c>
    </row>
    <row r="106" spans="1:6" ht="25.5">
      <c r="A106" s="672" t="s">
        <v>390</v>
      </c>
      <c r="B106" s="518" t="s">
        <v>281</v>
      </c>
      <c r="C106" s="648" t="s">
        <v>6</v>
      </c>
      <c r="D106" s="649">
        <v>1</v>
      </c>
      <c r="E106" s="770"/>
      <c r="F106" s="663">
        <f t="shared" si="9"/>
        <v>0</v>
      </c>
    </row>
    <row r="107" spans="1:6" ht="38.25">
      <c r="A107" s="672" t="s">
        <v>391</v>
      </c>
      <c r="B107" s="518" t="s">
        <v>282</v>
      </c>
      <c r="C107" s="648" t="s">
        <v>6</v>
      </c>
      <c r="D107" s="649">
        <v>2</v>
      </c>
      <c r="E107" s="770"/>
      <c r="F107" s="663">
        <f t="shared" si="9"/>
        <v>0</v>
      </c>
    </row>
    <row r="108" spans="1:6" ht="25.5">
      <c r="A108" s="672" t="s">
        <v>392</v>
      </c>
      <c r="B108" s="518" t="s">
        <v>283</v>
      </c>
      <c r="C108" s="648" t="s">
        <v>6</v>
      </c>
      <c r="D108" s="649">
        <v>2</v>
      </c>
      <c r="E108" s="770"/>
      <c r="F108" s="663">
        <f t="shared" si="9"/>
        <v>0</v>
      </c>
    </row>
    <row r="109" spans="1:6" ht="25.5">
      <c r="A109" s="672" t="s">
        <v>393</v>
      </c>
      <c r="B109" s="518" t="s">
        <v>284</v>
      </c>
      <c r="C109" s="648" t="s">
        <v>6</v>
      </c>
      <c r="D109" s="649">
        <v>2</v>
      </c>
      <c r="E109" s="770"/>
      <c r="F109" s="663">
        <f t="shared" si="9"/>
        <v>0</v>
      </c>
    </row>
    <row r="110" spans="1:6">
      <c r="A110" s="672" t="s">
        <v>394</v>
      </c>
      <c r="B110" s="518" t="s">
        <v>285</v>
      </c>
      <c r="C110" s="648" t="s">
        <v>6</v>
      </c>
      <c r="D110" s="649">
        <v>1</v>
      </c>
      <c r="E110" s="770"/>
      <c r="F110" s="663">
        <f t="shared" si="9"/>
        <v>0</v>
      </c>
    </row>
    <row r="111" spans="1:6" ht="25.5">
      <c r="A111" s="672" t="s">
        <v>395</v>
      </c>
      <c r="B111" s="518" t="s">
        <v>286</v>
      </c>
      <c r="C111" s="648" t="s">
        <v>6</v>
      </c>
      <c r="D111" s="649">
        <v>1</v>
      </c>
      <c r="E111" s="770"/>
      <c r="F111" s="663">
        <f t="shared" si="9"/>
        <v>0</v>
      </c>
    </row>
    <row r="112" spans="1:6" ht="25.5">
      <c r="A112" s="672" t="s">
        <v>396</v>
      </c>
      <c r="B112" s="518" t="s">
        <v>287</v>
      </c>
      <c r="C112" s="648" t="s">
        <v>6</v>
      </c>
      <c r="D112" s="649">
        <v>1</v>
      </c>
      <c r="E112" s="770"/>
      <c r="F112" s="663">
        <f t="shared" si="9"/>
        <v>0</v>
      </c>
    </row>
    <row r="113" spans="1:6">
      <c r="A113" s="672" t="s">
        <v>397</v>
      </c>
      <c r="B113" s="518" t="s">
        <v>288</v>
      </c>
      <c r="C113" s="648" t="s">
        <v>6</v>
      </c>
      <c r="D113" s="649">
        <v>1</v>
      </c>
      <c r="E113" s="770"/>
      <c r="F113" s="663">
        <f t="shared" si="9"/>
        <v>0</v>
      </c>
    </row>
    <row r="114" spans="1:6" ht="26.25" thickBot="1">
      <c r="A114" s="673" t="s">
        <v>398</v>
      </c>
      <c r="B114" s="524" t="s">
        <v>289</v>
      </c>
      <c r="C114" s="665" t="s">
        <v>239</v>
      </c>
      <c r="D114" s="666">
        <v>1</v>
      </c>
      <c r="E114" s="772"/>
      <c r="F114" s="667">
        <f t="shared" si="9"/>
        <v>0</v>
      </c>
    </row>
    <row r="115" spans="1:6" ht="15" thickBot="1">
      <c r="A115" s="680" t="s">
        <v>399</v>
      </c>
      <c r="B115" s="248" t="s">
        <v>240</v>
      </c>
      <c r="C115" s="674"/>
      <c r="D115" s="675"/>
      <c r="E115" s="676"/>
      <c r="F115" s="653">
        <f>SUM(F82:F114)</f>
        <v>0</v>
      </c>
    </row>
    <row r="116" spans="1:6" ht="15" thickBot="1">
      <c r="A116" s="677"/>
      <c r="B116" s="519"/>
      <c r="C116" s="677"/>
      <c r="D116" s="678"/>
      <c r="E116" s="679"/>
      <c r="F116" s="669"/>
    </row>
    <row r="117" spans="1:6" ht="15" thickBot="1">
      <c r="A117" s="670"/>
      <c r="B117" s="784" t="s">
        <v>400</v>
      </c>
      <c r="C117" s="785"/>
      <c r="D117" s="785"/>
      <c r="E117" s="785"/>
      <c r="F117" s="786"/>
    </row>
    <row r="118" spans="1:6" ht="25.5">
      <c r="A118" s="671" t="s">
        <v>401</v>
      </c>
      <c r="B118" s="523" t="s">
        <v>290</v>
      </c>
      <c r="C118" s="659" t="s">
        <v>239</v>
      </c>
      <c r="D118" s="660">
        <v>1</v>
      </c>
      <c r="E118" s="771"/>
      <c r="F118" s="661">
        <f t="shared" ref="F118:F121" si="10">D118*E118</f>
        <v>0</v>
      </c>
    </row>
    <row r="119" spans="1:6" ht="38.25">
      <c r="A119" s="672" t="s">
        <v>402</v>
      </c>
      <c r="B119" s="518" t="s">
        <v>291</v>
      </c>
      <c r="C119" s="648" t="s">
        <v>239</v>
      </c>
      <c r="D119" s="649">
        <v>1</v>
      </c>
      <c r="E119" s="770"/>
      <c r="F119" s="663">
        <f t="shared" si="10"/>
        <v>0</v>
      </c>
    </row>
    <row r="120" spans="1:6" ht="25.5">
      <c r="A120" s="672" t="s">
        <v>403</v>
      </c>
      <c r="B120" s="521" t="s">
        <v>292</v>
      </c>
      <c r="C120" s="648" t="s">
        <v>239</v>
      </c>
      <c r="D120" s="649">
        <v>1</v>
      </c>
      <c r="E120" s="770"/>
      <c r="F120" s="663">
        <f t="shared" si="10"/>
        <v>0</v>
      </c>
    </row>
    <row r="121" spans="1:6" ht="15" thickBot="1">
      <c r="A121" s="673" t="s">
        <v>404</v>
      </c>
      <c r="B121" s="522" t="s">
        <v>293</v>
      </c>
      <c r="C121" s="665" t="s">
        <v>239</v>
      </c>
      <c r="D121" s="666">
        <v>1</v>
      </c>
      <c r="E121" s="772"/>
      <c r="F121" s="667">
        <f t="shared" si="10"/>
        <v>0</v>
      </c>
    </row>
    <row r="122" spans="1:6" ht="15" thickBot="1">
      <c r="A122" s="680" t="s">
        <v>405</v>
      </c>
      <c r="B122" s="248" t="s">
        <v>240</v>
      </c>
      <c r="C122" s="674"/>
      <c r="D122" s="675"/>
      <c r="E122" s="676"/>
      <c r="F122" s="653">
        <f>SUM(F118:F121)</f>
        <v>0</v>
      </c>
    </row>
    <row r="123" spans="1:6" ht="15" thickBot="1">
      <c r="A123" s="677"/>
      <c r="B123" s="519"/>
      <c r="C123" s="677"/>
      <c r="D123" s="678"/>
      <c r="E123" s="679"/>
      <c r="F123" s="669"/>
    </row>
    <row r="124" spans="1:6" ht="15" thickBot="1">
      <c r="A124" s="670"/>
      <c r="B124" s="790" t="s">
        <v>407</v>
      </c>
      <c r="C124" s="793"/>
      <c r="D124" s="793"/>
      <c r="E124" s="793"/>
      <c r="F124" s="794"/>
    </row>
    <row r="125" spans="1:6" ht="25.5">
      <c r="A125" s="671" t="s">
        <v>408</v>
      </c>
      <c r="B125" s="523" t="s">
        <v>294</v>
      </c>
      <c r="C125" s="659" t="s">
        <v>6</v>
      </c>
      <c r="D125" s="660">
        <v>1</v>
      </c>
      <c r="E125" s="771"/>
      <c r="F125" s="661">
        <f t="shared" ref="F125:F150" si="11">D125*E125</f>
        <v>0</v>
      </c>
    </row>
    <row r="126" spans="1:6" ht="25.5">
      <c r="A126" s="672" t="s">
        <v>409</v>
      </c>
      <c r="B126" s="518" t="s">
        <v>247</v>
      </c>
      <c r="C126" s="648" t="s">
        <v>6</v>
      </c>
      <c r="D126" s="649">
        <v>1</v>
      </c>
      <c r="E126" s="770"/>
      <c r="F126" s="663">
        <f t="shared" si="11"/>
        <v>0</v>
      </c>
    </row>
    <row r="127" spans="1:6" ht="25.5">
      <c r="A127" s="672" t="s">
        <v>410</v>
      </c>
      <c r="B127" s="518" t="s">
        <v>295</v>
      </c>
      <c r="C127" s="648" t="s">
        <v>296</v>
      </c>
      <c r="D127" s="649">
        <v>1</v>
      </c>
      <c r="E127" s="770"/>
      <c r="F127" s="663">
        <f t="shared" si="11"/>
        <v>0</v>
      </c>
    </row>
    <row r="128" spans="1:6">
      <c r="A128" s="672" t="s">
        <v>411</v>
      </c>
      <c r="B128" s="518" t="s">
        <v>297</v>
      </c>
      <c r="C128" s="648" t="s">
        <v>6</v>
      </c>
      <c r="D128" s="649">
        <v>1</v>
      </c>
      <c r="E128" s="770"/>
      <c r="F128" s="663">
        <f t="shared" si="11"/>
        <v>0</v>
      </c>
    </row>
    <row r="129" spans="1:6">
      <c r="A129" s="672" t="s">
        <v>412</v>
      </c>
      <c r="B129" s="518" t="s">
        <v>347</v>
      </c>
      <c r="C129" s="648" t="s">
        <v>6</v>
      </c>
      <c r="D129" s="649">
        <v>4</v>
      </c>
      <c r="E129" s="770"/>
      <c r="F129" s="663">
        <f t="shared" si="11"/>
        <v>0</v>
      </c>
    </row>
    <row r="130" spans="1:6">
      <c r="A130" s="672" t="s">
        <v>413</v>
      </c>
      <c r="B130" s="518" t="s">
        <v>298</v>
      </c>
      <c r="C130" s="648" t="s">
        <v>6</v>
      </c>
      <c r="D130" s="649">
        <v>3</v>
      </c>
      <c r="E130" s="770"/>
      <c r="F130" s="663">
        <f t="shared" si="11"/>
        <v>0</v>
      </c>
    </row>
    <row r="131" spans="1:6" ht="25.5">
      <c r="A131" s="672" t="s">
        <v>414</v>
      </c>
      <c r="B131" s="518" t="s">
        <v>299</v>
      </c>
      <c r="C131" s="648" t="s">
        <v>6</v>
      </c>
      <c r="D131" s="649">
        <v>3</v>
      </c>
      <c r="E131" s="770"/>
      <c r="F131" s="663">
        <f t="shared" si="11"/>
        <v>0</v>
      </c>
    </row>
    <row r="132" spans="1:6" ht="25.5">
      <c r="A132" s="672" t="s">
        <v>415</v>
      </c>
      <c r="B132" s="518" t="s">
        <v>300</v>
      </c>
      <c r="C132" s="648" t="s">
        <v>9</v>
      </c>
      <c r="D132" s="649">
        <v>70</v>
      </c>
      <c r="E132" s="770"/>
      <c r="F132" s="663">
        <f t="shared" si="11"/>
        <v>0</v>
      </c>
    </row>
    <row r="133" spans="1:6">
      <c r="A133" s="672" t="s">
        <v>416</v>
      </c>
      <c r="B133" s="518" t="s">
        <v>301</v>
      </c>
      <c r="C133" s="648" t="s">
        <v>9</v>
      </c>
      <c r="D133" s="649">
        <v>66</v>
      </c>
      <c r="E133" s="770"/>
      <c r="F133" s="663">
        <f t="shared" si="11"/>
        <v>0</v>
      </c>
    </row>
    <row r="134" spans="1:6">
      <c r="A134" s="672" t="s">
        <v>417</v>
      </c>
      <c r="B134" s="518" t="s">
        <v>302</v>
      </c>
      <c r="C134" s="648" t="s">
        <v>9</v>
      </c>
      <c r="D134" s="649">
        <v>70</v>
      </c>
      <c r="E134" s="770"/>
      <c r="F134" s="663">
        <f t="shared" si="11"/>
        <v>0</v>
      </c>
    </row>
    <row r="135" spans="1:6" ht="25.5">
      <c r="A135" s="672" t="s">
        <v>418</v>
      </c>
      <c r="B135" s="518" t="s">
        <v>303</v>
      </c>
      <c r="C135" s="648" t="s">
        <v>9</v>
      </c>
      <c r="D135" s="649">
        <v>66</v>
      </c>
      <c r="E135" s="770"/>
      <c r="F135" s="663">
        <f t="shared" si="11"/>
        <v>0</v>
      </c>
    </row>
    <row r="136" spans="1:6" ht="38.25">
      <c r="A136" s="672" t="s">
        <v>419</v>
      </c>
      <c r="B136" s="518" t="s">
        <v>304</v>
      </c>
      <c r="C136" s="648" t="s">
        <v>9</v>
      </c>
      <c r="D136" s="649">
        <v>66</v>
      </c>
      <c r="E136" s="770"/>
      <c r="F136" s="663">
        <f t="shared" si="11"/>
        <v>0</v>
      </c>
    </row>
    <row r="137" spans="1:6">
      <c r="A137" s="672" t="s">
        <v>420</v>
      </c>
      <c r="B137" s="518" t="s">
        <v>305</v>
      </c>
      <c r="C137" s="648" t="s">
        <v>9</v>
      </c>
      <c r="D137" s="649">
        <v>56</v>
      </c>
      <c r="E137" s="770"/>
      <c r="F137" s="663">
        <f t="shared" si="11"/>
        <v>0</v>
      </c>
    </row>
    <row r="138" spans="1:6">
      <c r="A138" s="672" t="s">
        <v>421</v>
      </c>
      <c r="B138" s="518" t="s">
        <v>306</v>
      </c>
      <c r="C138" s="648" t="s">
        <v>9</v>
      </c>
      <c r="D138" s="649">
        <v>58</v>
      </c>
      <c r="E138" s="770"/>
      <c r="F138" s="663">
        <f t="shared" si="11"/>
        <v>0</v>
      </c>
    </row>
    <row r="139" spans="1:6">
      <c r="A139" s="672" t="s">
        <v>422</v>
      </c>
      <c r="B139" s="518" t="s">
        <v>307</v>
      </c>
      <c r="C139" s="648" t="s">
        <v>239</v>
      </c>
      <c r="D139" s="649">
        <v>2</v>
      </c>
      <c r="E139" s="770"/>
      <c r="F139" s="663">
        <f t="shared" si="11"/>
        <v>0</v>
      </c>
    </row>
    <row r="140" spans="1:6">
      <c r="A140" s="672" t="s">
        <v>423</v>
      </c>
      <c r="B140" s="518" t="s">
        <v>308</v>
      </c>
      <c r="C140" s="648" t="s">
        <v>239</v>
      </c>
      <c r="D140" s="649">
        <v>1</v>
      </c>
      <c r="E140" s="770"/>
      <c r="F140" s="663">
        <f t="shared" si="11"/>
        <v>0</v>
      </c>
    </row>
    <row r="141" spans="1:6">
      <c r="A141" s="672" t="s">
        <v>424</v>
      </c>
      <c r="B141" s="518" t="s">
        <v>309</v>
      </c>
      <c r="C141" s="648" t="s">
        <v>239</v>
      </c>
      <c r="D141" s="649">
        <v>1</v>
      </c>
      <c r="E141" s="770"/>
      <c r="F141" s="663">
        <f t="shared" si="11"/>
        <v>0</v>
      </c>
    </row>
    <row r="142" spans="1:6">
      <c r="A142" s="672" t="s">
        <v>425</v>
      </c>
      <c r="B142" s="518" t="s">
        <v>310</v>
      </c>
      <c r="C142" s="648" t="s">
        <v>239</v>
      </c>
      <c r="D142" s="649">
        <v>1</v>
      </c>
      <c r="E142" s="770"/>
      <c r="F142" s="663">
        <f t="shared" si="11"/>
        <v>0</v>
      </c>
    </row>
    <row r="143" spans="1:6">
      <c r="A143" s="672" t="s">
        <v>426</v>
      </c>
      <c r="B143" s="518" t="s">
        <v>311</v>
      </c>
      <c r="C143" s="648" t="s">
        <v>239</v>
      </c>
      <c r="D143" s="649">
        <v>1</v>
      </c>
      <c r="E143" s="770"/>
      <c r="F143" s="663">
        <f t="shared" si="11"/>
        <v>0</v>
      </c>
    </row>
    <row r="144" spans="1:6" ht="25.5">
      <c r="A144" s="672" t="s">
        <v>427</v>
      </c>
      <c r="B144" s="518" t="s">
        <v>312</v>
      </c>
      <c r="C144" s="648" t="s">
        <v>239</v>
      </c>
      <c r="D144" s="649">
        <v>1</v>
      </c>
      <c r="E144" s="770"/>
      <c r="F144" s="663">
        <f t="shared" si="11"/>
        <v>0</v>
      </c>
    </row>
    <row r="145" spans="1:6">
      <c r="A145" s="672" t="s">
        <v>428</v>
      </c>
      <c r="B145" s="518" t="s">
        <v>313</v>
      </c>
      <c r="C145" s="648" t="s">
        <v>239</v>
      </c>
      <c r="D145" s="649">
        <v>1</v>
      </c>
      <c r="E145" s="770"/>
      <c r="F145" s="663">
        <f t="shared" si="11"/>
        <v>0</v>
      </c>
    </row>
    <row r="146" spans="1:6" ht="25.5">
      <c r="A146" s="672" t="s">
        <v>429</v>
      </c>
      <c r="B146" s="518" t="s">
        <v>314</v>
      </c>
      <c r="C146" s="648" t="s">
        <v>239</v>
      </c>
      <c r="D146" s="649">
        <v>1</v>
      </c>
      <c r="E146" s="770"/>
      <c r="F146" s="663">
        <f t="shared" si="11"/>
        <v>0</v>
      </c>
    </row>
    <row r="147" spans="1:6">
      <c r="A147" s="672" t="s">
        <v>430</v>
      </c>
      <c r="B147" s="518" t="s">
        <v>315</v>
      </c>
      <c r="C147" s="648" t="s">
        <v>239</v>
      </c>
      <c r="D147" s="649">
        <v>1</v>
      </c>
      <c r="E147" s="770"/>
      <c r="F147" s="663">
        <f t="shared" si="11"/>
        <v>0</v>
      </c>
    </row>
    <row r="148" spans="1:6">
      <c r="A148" s="672" t="s">
        <v>431</v>
      </c>
      <c r="B148" s="518" t="s">
        <v>316</v>
      </c>
      <c r="C148" s="648" t="s">
        <v>239</v>
      </c>
      <c r="D148" s="649">
        <v>1</v>
      </c>
      <c r="E148" s="770"/>
      <c r="F148" s="663">
        <f t="shared" si="11"/>
        <v>0</v>
      </c>
    </row>
    <row r="149" spans="1:6">
      <c r="A149" s="672" t="s">
        <v>432</v>
      </c>
      <c r="B149" s="518" t="s">
        <v>317</v>
      </c>
      <c r="C149" s="648" t="s">
        <v>239</v>
      </c>
      <c r="D149" s="649">
        <v>1</v>
      </c>
      <c r="E149" s="770"/>
      <c r="F149" s="663">
        <f t="shared" si="11"/>
        <v>0</v>
      </c>
    </row>
    <row r="150" spans="1:6" ht="15" thickBot="1">
      <c r="A150" s="673" t="s">
        <v>433</v>
      </c>
      <c r="B150" s="524" t="s">
        <v>257</v>
      </c>
      <c r="C150" s="665" t="s">
        <v>239</v>
      </c>
      <c r="D150" s="666">
        <v>1</v>
      </c>
      <c r="E150" s="772"/>
      <c r="F150" s="667">
        <f t="shared" si="11"/>
        <v>0</v>
      </c>
    </row>
    <row r="151" spans="1:6" ht="15" thickBot="1">
      <c r="A151" s="680" t="s">
        <v>434</v>
      </c>
      <c r="B151" s="248" t="s">
        <v>240</v>
      </c>
      <c r="C151" s="674"/>
      <c r="D151" s="675"/>
      <c r="E151" s="676"/>
      <c r="F151" s="653">
        <f>SUM(F125:F150)</f>
        <v>0</v>
      </c>
    </row>
    <row r="152" spans="1:6" ht="15" thickBot="1">
      <c r="A152" s="677"/>
      <c r="B152" s="519"/>
      <c r="C152" s="677"/>
      <c r="D152" s="678"/>
      <c r="E152" s="679"/>
      <c r="F152" s="669"/>
    </row>
    <row r="153" spans="1:6" ht="15" thickBot="1">
      <c r="A153" s="670"/>
      <c r="B153" s="254" t="s">
        <v>435</v>
      </c>
      <c r="C153" s="674"/>
      <c r="D153" s="674"/>
      <c r="E153" s="681"/>
      <c r="F153" s="682"/>
    </row>
    <row r="154" spans="1:6" ht="25.5">
      <c r="A154" s="671" t="s">
        <v>436</v>
      </c>
      <c r="B154" s="523" t="s">
        <v>318</v>
      </c>
      <c r="C154" s="659" t="s">
        <v>6</v>
      </c>
      <c r="D154" s="660">
        <v>2</v>
      </c>
      <c r="E154" s="771"/>
      <c r="F154" s="661">
        <f>D154*E154</f>
        <v>0</v>
      </c>
    </row>
    <row r="155" spans="1:6" ht="25.5">
      <c r="A155" s="672" t="s">
        <v>437</v>
      </c>
      <c r="B155" s="518" t="s">
        <v>319</v>
      </c>
      <c r="C155" s="648" t="s">
        <v>6</v>
      </c>
      <c r="D155" s="649">
        <v>2</v>
      </c>
      <c r="E155" s="770"/>
      <c r="F155" s="663">
        <f t="shared" ref="F155:F163" si="12">D155*E155</f>
        <v>0</v>
      </c>
    </row>
    <row r="156" spans="1:6" ht="25.5">
      <c r="A156" s="672" t="s">
        <v>438</v>
      </c>
      <c r="B156" s="518" t="s">
        <v>320</v>
      </c>
      <c r="C156" s="648" t="s">
        <v>6</v>
      </c>
      <c r="D156" s="649">
        <v>1</v>
      </c>
      <c r="E156" s="770"/>
      <c r="F156" s="663">
        <f t="shared" si="12"/>
        <v>0</v>
      </c>
    </row>
    <row r="157" spans="1:6" ht="38.25">
      <c r="A157" s="672" t="s">
        <v>439</v>
      </c>
      <c r="B157" s="518" t="s">
        <v>321</v>
      </c>
      <c r="C157" s="648" t="s">
        <v>6</v>
      </c>
      <c r="D157" s="649">
        <v>1</v>
      </c>
      <c r="E157" s="770"/>
      <c r="F157" s="663">
        <f t="shared" si="12"/>
        <v>0</v>
      </c>
    </row>
    <row r="158" spans="1:6" ht="25.5">
      <c r="A158" s="672" t="s">
        <v>440</v>
      </c>
      <c r="B158" s="518" t="s">
        <v>322</v>
      </c>
      <c r="C158" s="648" t="s">
        <v>6</v>
      </c>
      <c r="D158" s="649">
        <v>1</v>
      </c>
      <c r="E158" s="770"/>
      <c r="F158" s="663">
        <f t="shared" si="12"/>
        <v>0</v>
      </c>
    </row>
    <row r="159" spans="1:6" ht="51">
      <c r="A159" s="672" t="s">
        <v>441</v>
      </c>
      <c r="B159" s="518" t="s">
        <v>323</v>
      </c>
      <c r="C159" s="648" t="s">
        <v>6</v>
      </c>
      <c r="D159" s="649">
        <v>1</v>
      </c>
      <c r="E159" s="770"/>
      <c r="F159" s="663">
        <f t="shared" si="12"/>
        <v>0</v>
      </c>
    </row>
    <row r="160" spans="1:6">
      <c r="A160" s="672" t="s">
        <v>442</v>
      </c>
      <c r="B160" s="518" t="s">
        <v>324</v>
      </c>
      <c r="C160" s="648" t="s">
        <v>6</v>
      </c>
      <c r="D160" s="649">
        <v>2</v>
      </c>
      <c r="E160" s="770"/>
      <c r="F160" s="663">
        <f t="shared" si="12"/>
        <v>0</v>
      </c>
    </row>
    <row r="161" spans="1:6">
      <c r="A161" s="672" t="s">
        <v>443</v>
      </c>
      <c r="B161" s="518" t="s">
        <v>325</v>
      </c>
      <c r="C161" s="648" t="s">
        <v>6</v>
      </c>
      <c r="D161" s="649">
        <v>2</v>
      </c>
      <c r="E161" s="770"/>
      <c r="F161" s="663">
        <f t="shared" si="12"/>
        <v>0</v>
      </c>
    </row>
    <row r="162" spans="1:6">
      <c r="A162" s="672" t="s">
        <v>444</v>
      </c>
      <c r="B162" s="518" t="s">
        <v>326</v>
      </c>
      <c r="C162" s="648" t="s">
        <v>6</v>
      </c>
      <c r="D162" s="649">
        <v>1</v>
      </c>
      <c r="E162" s="770"/>
      <c r="F162" s="663">
        <f t="shared" si="12"/>
        <v>0</v>
      </c>
    </row>
    <row r="163" spans="1:6" ht="15" thickBot="1">
      <c r="A163" s="673" t="s">
        <v>445</v>
      </c>
      <c r="B163" s="524" t="s">
        <v>327</v>
      </c>
      <c r="C163" s="665" t="s">
        <v>6</v>
      </c>
      <c r="D163" s="666">
        <v>1</v>
      </c>
      <c r="E163" s="772"/>
      <c r="F163" s="667">
        <f t="shared" si="12"/>
        <v>0</v>
      </c>
    </row>
    <row r="164" spans="1:6" ht="15" thickBot="1">
      <c r="A164" s="680" t="s">
        <v>446</v>
      </c>
      <c r="B164" s="248" t="s">
        <v>240</v>
      </c>
      <c r="C164" s="674"/>
      <c r="D164" s="675"/>
      <c r="E164" s="676"/>
      <c r="F164" s="653">
        <f>SUM(F154:F163)</f>
        <v>0</v>
      </c>
    </row>
    <row r="165" spans="1:6" ht="15" thickBot="1">
      <c r="A165" s="677"/>
      <c r="B165" s="519"/>
      <c r="C165" s="677"/>
      <c r="D165" s="678"/>
      <c r="E165" s="679"/>
      <c r="F165" s="669"/>
    </row>
    <row r="166" spans="1:6" ht="15" thickBot="1">
      <c r="A166" s="670"/>
      <c r="B166" s="254" t="s">
        <v>447</v>
      </c>
      <c r="C166" s="674"/>
      <c r="D166" s="674"/>
      <c r="E166" s="681"/>
      <c r="F166" s="682"/>
    </row>
    <row r="167" spans="1:6" ht="38.25">
      <c r="A167" s="671" t="s">
        <v>448</v>
      </c>
      <c r="B167" s="520" t="s">
        <v>328</v>
      </c>
      <c r="C167" s="659" t="s">
        <v>239</v>
      </c>
      <c r="D167" s="659">
        <v>1</v>
      </c>
      <c r="E167" s="771"/>
      <c r="F167" s="661">
        <f>D167*E167</f>
        <v>0</v>
      </c>
    </row>
    <row r="168" spans="1:6" ht="38.25">
      <c r="A168" s="672" t="s">
        <v>449</v>
      </c>
      <c r="B168" s="521" t="s">
        <v>329</v>
      </c>
      <c r="C168" s="648" t="s">
        <v>239</v>
      </c>
      <c r="D168" s="648">
        <v>1</v>
      </c>
      <c r="E168" s="770"/>
      <c r="F168" s="663">
        <f t="shared" ref="F168:F171" si="13">D168*E168</f>
        <v>0</v>
      </c>
    </row>
    <row r="169" spans="1:6" ht="25.5">
      <c r="A169" s="672" t="s">
        <v>450</v>
      </c>
      <c r="B169" s="521" t="s">
        <v>330</v>
      </c>
      <c r="C169" s="648" t="s">
        <v>239</v>
      </c>
      <c r="D169" s="648">
        <v>1</v>
      </c>
      <c r="E169" s="770"/>
      <c r="F169" s="663">
        <f t="shared" si="13"/>
        <v>0</v>
      </c>
    </row>
    <row r="170" spans="1:6" ht="38.25">
      <c r="A170" s="672" t="s">
        <v>451</v>
      </c>
      <c r="B170" s="521" t="s">
        <v>331</v>
      </c>
      <c r="C170" s="648" t="s">
        <v>239</v>
      </c>
      <c r="D170" s="648">
        <v>1</v>
      </c>
      <c r="E170" s="770"/>
      <c r="F170" s="663">
        <f t="shared" si="13"/>
        <v>0</v>
      </c>
    </row>
    <row r="171" spans="1:6" ht="15" thickBot="1">
      <c r="A171" s="673" t="s">
        <v>452</v>
      </c>
      <c r="B171" s="522" t="s">
        <v>332</v>
      </c>
      <c r="C171" s="665" t="s">
        <v>239</v>
      </c>
      <c r="D171" s="665">
        <v>1</v>
      </c>
      <c r="E171" s="772"/>
      <c r="F171" s="667">
        <f t="shared" si="13"/>
        <v>0</v>
      </c>
    </row>
    <row r="172" spans="1:6" ht="15" thickBot="1">
      <c r="A172" s="683" t="s">
        <v>453</v>
      </c>
      <c r="B172" s="684" t="s">
        <v>240</v>
      </c>
      <c r="C172" s="685"/>
      <c r="D172" s="686"/>
      <c r="E172" s="687"/>
      <c r="F172" s="688">
        <f>SUM(F167:F171)</f>
        <v>0</v>
      </c>
    </row>
    <row r="173" spans="1:6" ht="26.25" thickBot="1">
      <c r="A173" s="638" t="s">
        <v>335</v>
      </c>
      <c r="B173" s="689" t="s">
        <v>454</v>
      </c>
      <c r="C173" s="690"/>
      <c r="D173" s="691"/>
      <c r="E173" s="692"/>
      <c r="F173" s="693">
        <f>F172+F164+F151+F122+F115+F79+F69+F60+F52</f>
        <v>0</v>
      </c>
    </row>
    <row r="174" spans="1:6" ht="15" thickBot="1">
      <c r="A174" s="694"/>
      <c r="B174" s="695"/>
      <c r="C174" s="696"/>
      <c r="D174" s="697"/>
      <c r="E174" s="698"/>
      <c r="F174" s="699"/>
    </row>
    <row r="175" spans="1:6" ht="15" thickBot="1">
      <c r="A175" s="700"/>
      <c r="B175" s="701" t="s">
        <v>475</v>
      </c>
      <c r="C175" s="702"/>
      <c r="D175" s="703"/>
      <c r="E175" s="704"/>
      <c r="F175" s="705">
        <f>F173+F47+F39+F17+F11+F7</f>
        <v>0</v>
      </c>
    </row>
  </sheetData>
  <sheetProtection algorithmName="SHA-512" hashValue="FR/gFvAtTd/MaLsJimWeK/W+oTqM9E+3mcb5TauphRU1W1Wv690neo7HeBaRpqwIpy4RotMTzQPxKW6y0FWi/A==" saltValue="3pICKFHGa3oa6MaEmx854Q==" spinCount="100000" sheet="1" objects="1" scenarios="1"/>
  <mergeCells count="5">
    <mergeCell ref="B62:F62"/>
    <mergeCell ref="B71:F71"/>
    <mergeCell ref="B81:F81"/>
    <mergeCell ref="B117:F117"/>
    <mergeCell ref="B124:F124"/>
  </mergeCells>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4" manualBreakCount="4">
    <brk id="61" max="5" man="1"/>
    <brk id="95" max="5" man="1"/>
    <brk id="126" max="5" man="1"/>
    <brk id="161"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CE894-398B-4F03-8696-867059636392}">
  <dimension ref="A1:G173"/>
  <sheetViews>
    <sheetView view="pageBreakPreview" zoomScaleNormal="100" zoomScaleSheetLayoutView="100" workbookViewId="0">
      <pane ySplit="3" topLeftCell="A51" activePane="bottomLeft" state="frozen"/>
      <selection activeCell="H96" sqref="H96"/>
      <selection pane="bottomLeft" activeCell="H177" sqref="H177"/>
    </sheetView>
  </sheetViews>
  <sheetFormatPr defaultRowHeight="14.25"/>
  <cols>
    <col min="1" max="1" width="8" style="269" bestFit="1" customWidth="1"/>
    <col min="2" max="2" width="42.28515625" style="636" customWidth="1"/>
    <col min="3" max="3" width="6.5703125" style="527" bestFit="1" customWidth="1"/>
    <col min="4" max="4" width="8.42578125" style="528" bestFit="1" customWidth="1"/>
    <col min="5" max="5" width="12" style="529" customWidth="1"/>
    <col min="6" max="6" width="11.7109375" style="273" customWidth="1"/>
    <col min="7" max="7" width="9.140625" style="505"/>
    <col min="8" max="16384" width="9.140625" style="517"/>
  </cols>
  <sheetData>
    <row r="1" spans="1:6" s="505" customFormat="1" ht="12.75">
      <c r="A1" s="241" t="s">
        <v>228</v>
      </c>
      <c r="B1" s="526" t="s">
        <v>227</v>
      </c>
      <c r="C1" s="527"/>
      <c r="D1" s="528"/>
      <c r="E1" s="529"/>
      <c r="F1" s="274"/>
    </row>
    <row r="2" spans="1:6" s="505" customFormat="1" ht="13.5" thickBot="1">
      <c r="A2" s="241"/>
      <c r="B2" s="526"/>
      <c r="C2" s="527"/>
      <c r="D2" s="528"/>
      <c r="E2" s="529"/>
      <c r="F2" s="275"/>
    </row>
    <row r="3" spans="1:6" s="505" customFormat="1" ht="26.25" thickBot="1">
      <c r="A3" s="256" t="s">
        <v>0</v>
      </c>
      <c r="B3" s="533" t="s">
        <v>1</v>
      </c>
      <c r="C3" s="533" t="s">
        <v>2</v>
      </c>
      <c r="D3" s="534" t="s">
        <v>3</v>
      </c>
      <c r="E3" s="348" t="s">
        <v>4</v>
      </c>
      <c r="F3" s="276" t="s">
        <v>5</v>
      </c>
    </row>
    <row r="4" spans="1:6" s="506" customFormat="1" ht="13.5" thickBot="1">
      <c r="A4" s="297"/>
      <c r="B4" s="536"/>
      <c r="C4" s="536"/>
      <c r="D4" s="537"/>
      <c r="E4" s="538"/>
      <c r="F4" s="298"/>
    </row>
    <row r="5" spans="1:6" s="505" customFormat="1" ht="13.5" thickBot="1">
      <c r="A5" s="257"/>
      <c r="B5" s="542" t="s">
        <v>29</v>
      </c>
      <c r="C5" s="543"/>
      <c r="D5" s="544"/>
      <c r="E5" s="545"/>
      <c r="F5" s="504"/>
    </row>
    <row r="6" spans="1:6" s="505" customFormat="1" ht="26.25" thickBot="1">
      <c r="A6" s="261"/>
      <c r="B6" s="336" t="s">
        <v>215</v>
      </c>
      <c r="C6" s="706"/>
      <c r="D6" s="707">
        <v>0</v>
      </c>
      <c r="E6" s="761"/>
      <c r="F6" s="217"/>
    </row>
    <row r="7" spans="1:6" s="347" customFormat="1" ht="13.5" thickBot="1">
      <c r="A7" s="379" t="s">
        <v>34</v>
      </c>
      <c r="B7" s="710" t="s">
        <v>12</v>
      </c>
      <c r="C7" s="552"/>
      <c r="D7" s="553"/>
      <c r="E7" s="554"/>
      <c r="F7" s="381">
        <f>SUM(F2:F6)</f>
        <v>0</v>
      </c>
    </row>
    <row r="8" spans="1:6" s="505" customFormat="1" ht="13.5" thickBot="1">
      <c r="A8" s="259"/>
      <c r="B8" s="620"/>
      <c r="C8" s="621"/>
      <c r="D8" s="622"/>
      <c r="E8" s="584"/>
      <c r="F8" s="277"/>
    </row>
    <row r="9" spans="1:6" s="505" customFormat="1" ht="13.5" thickBot="1">
      <c r="A9" s="260"/>
      <c r="B9" s="563" t="s">
        <v>35</v>
      </c>
      <c r="C9" s="564"/>
      <c r="D9" s="565"/>
      <c r="E9" s="566"/>
      <c r="F9" s="165"/>
    </row>
    <row r="10" spans="1:6" s="505" customFormat="1" ht="26.25" thickBot="1">
      <c r="A10" s="261"/>
      <c r="B10" s="336" t="s">
        <v>216</v>
      </c>
      <c r="C10" s="569"/>
      <c r="D10" s="570">
        <v>0</v>
      </c>
      <c r="E10" s="762"/>
      <c r="F10" s="167"/>
    </row>
    <row r="11" spans="1:6" s="505" customFormat="1" ht="13.5" thickBot="1">
      <c r="A11" s="262" t="s">
        <v>36</v>
      </c>
      <c r="B11" s="574" t="s">
        <v>11</v>
      </c>
      <c r="C11" s="575"/>
      <c r="D11" s="576"/>
      <c r="E11" s="577"/>
      <c r="F11" s="172">
        <f>SUM(F10)</f>
        <v>0</v>
      </c>
    </row>
    <row r="12" spans="1:6" s="505" customFormat="1" ht="13.5" thickBot="1">
      <c r="A12" s="263"/>
      <c r="B12" s="580"/>
      <c r="C12" s="581"/>
      <c r="D12" s="582"/>
      <c r="E12" s="583"/>
      <c r="F12" s="162"/>
    </row>
    <row r="13" spans="1:6" s="505" customFormat="1" ht="13.5" thickBot="1">
      <c r="A13" s="264"/>
      <c r="B13" s="270" t="s">
        <v>217</v>
      </c>
      <c r="C13" s="586"/>
      <c r="D13" s="587"/>
      <c r="E13" s="588"/>
      <c r="F13" s="278"/>
    </row>
    <row r="14" spans="1:6" s="505" customFormat="1" ht="63.75">
      <c r="A14" s="261"/>
      <c r="B14" s="271" t="s">
        <v>20</v>
      </c>
      <c r="C14" s="548"/>
      <c r="D14" s="549"/>
      <c r="E14" s="550"/>
      <c r="F14" s="177"/>
    </row>
    <row r="15" spans="1:6" s="505" customFormat="1" ht="26.25" thickBot="1">
      <c r="A15" s="219" t="s">
        <v>90</v>
      </c>
      <c r="B15" s="507" t="s">
        <v>496</v>
      </c>
      <c r="C15" s="592" t="s">
        <v>493</v>
      </c>
      <c r="D15" s="593">
        <v>4</v>
      </c>
      <c r="E15" s="763"/>
      <c r="F15" s="508">
        <f>SUM(D15*E15)</f>
        <v>0</v>
      </c>
    </row>
    <row r="16" spans="1:6" s="505" customFormat="1" ht="115.5" thickBot="1">
      <c r="A16" s="265" t="s">
        <v>91</v>
      </c>
      <c r="B16" s="723" t="s">
        <v>477</v>
      </c>
      <c r="C16" s="618" t="s">
        <v>6</v>
      </c>
      <c r="D16" s="619">
        <v>1</v>
      </c>
      <c r="E16" s="773"/>
      <c r="F16" s="211">
        <f t="shared" ref="F16" si="0">D16*E16</f>
        <v>0</v>
      </c>
    </row>
    <row r="17" spans="1:6" s="505" customFormat="1" ht="13.5" thickBot="1">
      <c r="A17" s="266" t="s">
        <v>38</v>
      </c>
      <c r="B17" s="600" t="s">
        <v>218</v>
      </c>
      <c r="C17" s="601"/>
      <c r="D17" s="602"/>
      <c r="E17" s="603"/>
      <c r="F17" s="181">
        <f>SUM(F15:F16)</f>
        <v>0</v>
      </c>
    </row>
    <row r="18" spans="1:6" s="505" customFormat="1" ht="13.5" thickBot="1">
      <c r="A18" s="267"/>
      <c r="B18" s="606"/>
      <c r="C18" s="607"/>
      <c r="D18" s="608"/>
      <c r="E18" s="609"/>
      <c r="F18" s="279"/>
    </row>
    <row r="19" spans="1:6" s="505" customFormat="1" ht="13.5" thickBot="1">
      <c r="A19" s="264"/>
      <c r="B19" s="270" t="s">
        <v>219</v>
      </c>
      <c r="C19" s="586"/>
      <c r="D19" s="587"/>
      <c r="E19" s="588"/>
      <c r="F19" s="278"/>
    </row>
    <row r="20" spans="1:6" s="505" customFormat="1" ht="63.75">
      <c r="A20" s="261"/>
      <c r="B20" s="272" t="s">
        <v>20</v>
      </c>
      <c r="C20" s="569"/>
      <c r="D20" s="570"/>
      <c r="E20" s="571"/>
      <c r="F20" s="167"/>
    </row>
    <row r="21" spans="1:6" s="505" customFormat="1" ht="51">
      <c r="A21" s="258"/>
      <c r="B21" s="240" t="s">
        <v>220</v>
      </c>
      <c r="C21" s="595"/>
      <c r="D21" s="596"/>
      <c r="E21" s="597"/>
      <c r="F21" s="179"/>
    </row>
    <row r="22" spans="1:6" s="505" customFormat="1" ht="63.75">
      <c r="A22" s="318" t="s">
        <v>97</v>
      </c>
      <c r="B22" s="509" t="s">
        <v>480</v>
      </c>
      <c r="C22" s="595" t="s">
        <v>6</v>
      </c>
      <c r="D22" s="596">
        <v>1</v>
      </c>
      <c r="E22" s="764"/>
      <c r="F22" s="179">
        <f t="shared" ref="F22:F37" si="1">D22*E22</f>
        <v>0</v>
      </c>
    </row>
    <row r="23" spans="1:6" s="505" customFormat="1" ht="63.75">
      <c r="A23" s="318" t="s">
        <v>221</v>
      </c>
      <c r="B23" s="509" t="s">
        <v>481</v>
      </c>
      <c r="C23" s="595" t="s">
        <v>6</v>
      </c>
      <c r="D23" s="596">
        <v>1</v>
      </c>
      <c r="E23" s="764"/>
      <c r="F23" s="179">
        <f t="shared" si="1"/>
        <v>0</v>
      </c>
    </row>
    <row r="24" spans="1:6" s="505" customFormat="1" ht="242.25">
      <c r="A24" s="318" t="s">
        <v>98</v>
      </c>
      <c r="B24" s="510" t="s">
        <v>482</v>
      </c>
      <c r="C24" s="595" t="s">
        <v>6</v>
      </c>
      <c r="D24" s="596">
        <v>2</v>
      </c>
      <c r="E24" s="764"/>
      <c r="F24" s="179">
        <f t="shared" si="1"/>
        <v>0</v>
      </c>
    </row>
    <row r="25" spans="1:6" s="505" customFormat="1" ht="76.5">
      <c r="A25" s="318" t="s">
        <v>99</v>
      </c>
      <c r="B25" s="511" t="s">
        <v>495</v>
      </c>
      <c r="C25" s="595" t="s">
        <v>6</v>
      </c>
      <c r="D25" s="596">
        <v>2</v>
      </c>
      <c r="E25" s="764"/>
      <c r="F25" s="179">
        <f t="shared" si="1"/>
        <v>0</v>
      </c>
    </row>
    <row r="26" spans="1:6" s="505" customFormat="1" ht="25.5">
      <c r="A26" s="318" t="s">
        <v>100</v>
      </c>
      <c r="B26" s="350" t="s">
        <v>222</v>
      </c>
      <c r="C26" s="595"/>
      <c r="D26" s="596"/>
      <c r="E26" s="597"/>
      <c r="F26" s="179"/>
    </row>
    <row r="27" spans="1:6" s="505" customFormat="1" ht="25.5">
      <c r="A27" s="318"/>
      <c r="B27" s="512" t="s">
        <v>229</v>
      </c>
      <c r="C27" s="595" t="s">
        <v>6</v>
      </c>
      <c r="D27" s="596">
        <v>2</v>
      </c>
      <c r="E27" s="764"/>
      <c r="F27" s="179">
        <f t="shared" si="1"/>
        <v>0</v>
      </c>
    </row>
    <row r="28" spans="1:6" s="505" customFormat="1" ht="12.75">
      <c r="A28" s="318"/>
      <c r="B28" s="512" t="s">
        <v>230</v>
      </c>
      <c r="C28" s="595" t="s">
        <v>6</v>
      </c>
      <c r="D28" s="596">
        <v>2</v>
      </c>
      <c r="E28" s="765"/>
      <c r="F28" s="179">
        <f t="shared" si="1"/>
        <v>0</v>
      </c>
    </row>
    <row r="29" spans="1:6" s="505" customFormat="1" ht="12.75">
      <c r="A29" s="318"/>
      <c r="B29" s="512" t="s">
        <v>231</v>
      </c>
      <c r="C29" s="595" t="s">
        <v>6</v>
      </c>
      <c r="D29" s="596">
        <v>2</v>
      </c>
      <c r="E29" s="765"/>
      <c r="F29" s="179">
        <f t="shared" si="1"/>
        <v>0</v>
      </c>
    </row>
    <row r="30" spans="1:6" s="505" customFormat="1" ht="12.75">
      <c r="A30" s="318"/>
      <c r="B30" s="512" t="s">
        <v>232</v>
      </c>
      <c r="C30" s="595" t="s">
        <v>6</v>
      </c>
      <c r="D30" s="596">
        <v>2</v>
      </c>
      <c r="E30" s="765"/>
      <c r="F30" s="179">
        <f t="shared" si="1"/>
        <v>0</v>
      </c>
    </row>
    <row r="31" spans="1:6" s="505" customFormat="1" ht="12.75">
      <c r="A31" s="318"/>
      <c r="B31" s="512" t="s">
        <v>233</v>
      </c>
      <c r="C31" s="595" t="s">
        <v>6</v>
      </c>
      <c r="D31" s="596">
        <v>1</v>
      </c>
      <c r="E31" s="765"/>
      <c r="F31" s="179">
        <f t="shared" si="1"/>
        <v>0</v>
      </c>
    </row>
    <row r="32" spans="1:6" s="505" customFormat="1" ht="12.75">
      <c r="A32" s="318"/>
      <c r="B32" s="512" t="s">
        <v>234</v>
      </c>
      <c r="C32" s="595" t="s">
        <v>6</v>
      </c>
      <c r="D32" s="596">
        <v>1</v>
      </c>
      <c r="E32" s="765"/>
      <c r="F32" s="179">
        <f t="shared" si="1"/>
        <v>0</v>
      </c>
    </row>
    <row r="33" spans="1:6" s="505" customFormat="1" ht="12.75">
      <c r="A33" s="318"/>
      <c r="B33" s="512" t="s">
        <v>235</v>
      </c>
      <c r="C33" s="595" t="s">
        <v>6</v>
      </c>
      <c r="D33" s="596">
        <v>1</v>
      </c>
      <c r="E33" s="765"/>
      <c r="F33" s="179">
        <f t="shared" si="1"/>
        <v>0</v>
      </c>
    </row>
    <row r="34" spans="1:6" s="505" customFormat="1" ht="25.5">
      <c r="A34" s="318"/>
      <c r="B34" s="512" t="s">
        <v>148</v>
      </c>
      <c r="C34" s="595" t="s">
        <v>6</v>
      </c>
      <c r="D34" s="596">
        <v>1</v>
      </c>
      <c r="E34" s="765"/>
      <c r="F34" s="179">
        <f t="shared" si="1"/>
        <v>0</v>
      </c>
    </row>
    <row r="35" spans="1:6" s="505" customFormat="1" ht="25.5">
      <c r="A35" s="318"/>
      <c r="B35" s="512" t="s">
        <v>223</v>
      </c>
      <c r="C35" s="595" t="s">
        <v>6</v>
      </c>
      <c r="D35" s="596">
        <v>1</v>
      </c>
      <c r="E35" s="765"/>
      <c r="F35" s="179">
        <f t="shared" si="1"/>
        <v>0</v>
      </c>
    </row>
    <row r="36" spans="1:6" s="505" customFormat="1" ht="38.25">
      <c r="A36" s="104" t="s">
        <v>101</v>
      </c>
      <c r="B36" s="513" t="s">
        <v>489</v>
      </c>
      <c r="C36" s="592" t="s">
        <v>6</v>
      </c>
      <c r="D36" s="593">
        <v>1</v>
      </c>
      <c r="E36" s="766"/>
      <c r="F36" s="179">
        <f t="shared" si="1"/>
        <v>0</v>
      </c>
    </row>
    <row r="37" spans="1:6" s="505" customFormat="1" ht="26.25" thickBot="1">
      <c r="A37" s="268" t="s">
        <v>102</v>
      </c>
      <c r="B37" s="515" t="s">
        <v>483</v>
      </c>
      <c r="C37" s="712" t="s">
        <v>6</v>
      </c>
      <c r="D37" s="713">
        <v>1</v>
      </c>
      <c r="E37" s="767"/>
      <c r="F37" s="733">
        <f t="shared" si="1"/>
        <v>0</v>
      </c>
    </row>
    <row r="38" spans="1:6" s="505" customFormat="1" ht="13.5" thickBot="1">
      <c r="A38" s="266" t="s">
        <v>40</v>
      </c>
      <c r="B38" s="600" t="s">
        <v>22</v>
      </c>
      <c r="C38" s="601"/>
      <c r="D38" s="602"/>
      <c r="E38" s="603"/>
      <c r="F38" s="181">
        <f>SUM(F21:F37)</f>
        <v>0</v>
      </c>
    </row>
    <row r="39" spans="1:6" s="505" customFormat="1" ht="13.5" thickBot="1">
      <c r="A39" s="263"/>
      <c r="B39" s="620"/>
      <c r="C39" s="621"/>
      <c r="D39" s="622"/>
      <c r="E39" s="584"/>
      <c r="F39" s="208"/>
    </row>
    <row r="40" spans="1:6" s="505" customFormat="1" ht="13.5" thickBot="1">
      <c r="A40" s="260"/>
      <c r="B40" s="624" t="s">
        <v>224</v>
      </c>
      <c r="C40" s="625"/>
      <c r="D40" s="626"/>
      <c r="E40" s="627"/>
      <c r="F40" s="183"/>
    </row>
    <row r="41" spans="1:6" s="505" customFormat="1" ht="76.5">
      <c r="A41" s="261"/>
      <c r="B41" s="299" t="s">
        <v>8</v>
      </c>
      <c r="C41" s="725"/>
      <c r="D41" s="726"/>
      <c r="E41" s="727"/>
      <c r="F41" s="300"/>
    </row>
    <row r="42" spans="1:6" s="505" customFormat="1" ht="25.5">
      <c r="A42" s="258"/>
      <c r="B42" s="301" t="s">
        <v>225</v>
      </c>
      <c r="C42" s="595"/>
      <c r="D42" s="596"/>
      <c r="E42" s="611"/>
      <c r="F42" s="161"/>
    </row>
    <row r="43" spans="1:6" s="505" customFormat="1" ht="51">
      <c r="A43" s="318" t="s">
        <v>226</v>
      </c>
      <c r="B43" s="350" t="s">
        <v>488</v>
      </c>
      <c r="C43" s="595" t="s">
        <v>6</v>
      </c>
      <c r="D43" s="630">
        <v>1</v>
      </c>
      <c r="E43" s="768"/>
      <c r="F43" s="161">
        <f t="shared" ref="F43:F44" si="2">D43*E43</f>
        <v>0</v>
      </c>
    </row>
    <row r="44" spans="1:6" s="505" customFormat="1" ht="25.5">
      <c r="A44" s="321" t="s">
        <v>498</v>
      </c>
      <c r="B44" s="516" t="s">
        <v>492</v>
      </c>
      <c r="C44" s="633" t="s">
        <v>493</v>
      </c>
      <c r="D44" s="630">
        <v>1</v>
      </c>
      <c r="E44" s="769"/>
      <c r="F44" s="322">
        <f t="shared" si="2"/>
        <v>0</v>
      </c>
    </row>
    <row r="45" spans="1:6" s="505" customFormat="1" ht="26.25" thickBot="1">
      <c r="A45" s="268" t="s">
        <v>494</v>
      </c>
      <c r="B45" s="715" t="s">
        <v>58</v>
      </c>
      <c r="C45" s="712" t="s">
        <v>28</v>
      </c>
      <c r="D45" s="713">
        <v>10</v>
      </c>
      <c r="E45" s="767"/>
      <c r="F45" s="184">
        <f t="shared" ref="F45" si="3">D45*E45</f>
        <v>0</v>
      </c>
    </row>
    <row r="46" spans="1:6" s="505" customFormat="1" ht="13.5" thickBot="1">
      <c r="A46" s="734" t="s">
        <v>499</v>
      </c>
      <c r="B46" s="718" t="s">
        <v>10</v>
      </c>
      <c r="C46" s="719"/>
      <c r="D46" s="720"/>
      <c r="E46" s="721"/>
      <c r="F46" s="186">
        <f>SUM(F43:F45)</f>
        <v>0</v>
      </c>
    </row>
    <row r="47" spans="1:6" ht="15" thickBot="1"/>
    <row r="48" spans="1:6" ht="26.25" thickBot="1">
      <c r="A48" s="242" t="s">
        <v>335</v>
      </c>
      <c r="B48" s="639" t="s">
        <v>336</v>
      </c>
      <c r="C48" s="640"/>
      <c r="D48" s="641"/>
      <c r="E48" s="642"/>
      <c r="F48" s="243"/>
    </row>
    <row r="49" spans="1:6" ht="15" thickBot="1">
      <c r="A49" s="244"/>
      <c r="B49" s="302" t="s">
        <v>337</v>
      </c>
      <c r="C49" s="303"/>
      <c r="D49" s="303"/>
      <c r="E49" s="728"/>
      <c r="F49" s="304"/>
    </row>
    <row r="50" spans="1:6" ht="39" thickBot="1">
      <c r="A50" s="305" t="s">
        <v>338</v>
      </c>
      <c r="B50" s="724" t="s">
        <v>238</v>
      </c>
      <c r="C50" s="729" t="s">
        <v>239</v>
      </c>
      <c r="D50" s="730">
        <v>1</v>
      </c>
      <c r="E50" s="774"/>
      <c r="F50" s="306">
        <f>D50*E50</f>
        <v>0</v>
      </c>
    </row>
    <row r="51" spans="1:6" ht="15" thickBot="1">
      <c r="A51" s="247" t="s">
        <v>339</v>
      </c>
      <c r="B51" s="248" t="s">
        <v>240</v>
      </c>
      <c r="C51" s="255"/>
      <c r="D51" s="249"/>
      <c r="E51" s="652"/>
      <c r="F51" s="250">
        <f>SUM(F50:F50)</f>
        <v>0</v>
      </c>
    </row>
    <row r="52" spans="1:6" ht="15" thickBot="1">
      <c r="A52" s="280"/>
      <c r="B52" s="519"/>
      <c r="C52" s="654"/>
      <c r="D52" s="284"/>
      <c r="E52" s="655"/>
      <c r="F52" s="281"/>
    </row>
    <row r="53" spans="1:6" ht="15" thickBot="1">
      <c r="A53" s="244"/>
      <c r="B53" s="302" t="s">
        <v>340</v>
      </c>
      <c r="C53" s="303"/>
      <c r="D53" s="303"/>
      <c r="E53" s="728"/>
      <c r="F53" s="304"/>
    </row>
    <row r="54" spans="1:6" ht="25.5">
      <c r="A54" s="252" t="s">
        <v>341</v>
      </c>
      <c r="B54" s="520" t="s">
        <v>241</v>
      </c>
      <c r="C54" s="659" t="s">
        <v>9</v>
      </c>
      <c r="D54" s="660">
        <v>5</v>
      </c>
      <c r="E54" s="771"/>
      <c r="F54" s="285">
        <f>D54*E54</f>
        <v>0</v>
      </c>
    </row>
    <row r="55" spans="1:6">
      <c r="A55" s="251" t="s">
        <v>342</v>
      </c>
      <c r="B55" s="521" t="s">
        <v>242</v>
      </c>
      <c r="C55" s="648" t="s">
        <v>9</v>
      </c>
      <c r="D55" s="649">
        <v>5</v>
      </c>
      <c r="E55" s="770"/>
      <c r="F55" s="286">
        <f t="shared" ref="F55:F58" si="4">D55*E55</f>
        <v>0</v>
      </c>
    </row>
    <row r="56" spans="1:6">
      <c r="A56" s="251" t="s">
        <v>343</v>
      </c>
      <c r="B56" s="521" t="s">
        <v>243</v>
      </c>
      <c r="C56" s="648" t="s">
        <v>9</v>
      </c>
      <c r="D56" s="649">
        <v>3</v>
      </c>
      <c r="E56" s="770"/>
      <c r="F56" s="286">
        <f t="shared" si="4"/>
        <v>0</v>
      </c>
    </row>
    <row r="57" spans="1:6" ht="25.5">
      <c r="A57" s="251" t="s">
        <v>344</v>
      </c>
      <c r="B57" s="521" t="s">
        <v>244</v>
      </c>
      <c r="C57" s="648" t="s">
        <v>9</v>
      </c>
      <c r="D57" s="649">
        <v>20</v>
      </c>
      <c r="E57" s="770"/>
      <c r="F57" s="286">
        <f t="shared" si="4"/>
        <v>0</v>
      </c>
    </row>
    <row r="58" spans="1:6" ht="15" thickBot="1">
      <c r="A58" s="253" t="s">
        <v>345</v>
      </c>
      <c r="B58" s="522" t="s">
        <v>245</v>
      </c>
      <c r="C58" s="665" t="s">
        <v>239</v>
      </c>
      <c r="D58" s="666">
        <v>1</v>
      </c>
      <c r="E58" s="772"/>
      <c r="F58" s="287">
        <f t="shared" si="4"/>
        <v>0</v>
      </c>
    </row>
    <row r="59" spans="1:6" ht="15" thickBot="1">
      <c r="A59" s="247" t="s">
        <v>346</v>
      </c>
      <c r="B59" s="248" t="s">
        <v>240</v>
      </c>
      <c r="C59" s="255"/>
      <c r="D59" s="249"/>
      <c r="E59" s="668"/>
      <c r="F59" s="250">
        <f>SUM(F54:F58)</f>
        <v>0</v>
      </c>
    </row>
    <row r="60" spans="1:6" ht="15" thickBot="1">
      <c r="A60" s="280"/>
      <c r="B60" s="519"/>
      <c r="C60" s="654"/>
      <c r="D60" s="284"/>
      <c r="E60" s="669"/>
      <c r="F60" s="282"/>
    </row>
    <row r="61" spans="1:6" ht="15" thickBot="1">
      <c r="A61" s="283"/>
      <c r="B61" s="784" t="s">
        <v>348</v>
      </c>
      <c r="C61" s="785"/>
      <c r="D61" s="785"/>
      <c r="E61" s="785"/>
      <c r="F61" s="786"/>
    </row>
    <row r="62" spans="1:6" ht="38.25">
      <c r="A62" s="252" t="s">
        <v>349</v>
      </c>
      <c r="B62" s="523" t="s">
        <v>246</v>
      </c>
      <c r="C62" s="659" t="s">
        <v>9</v>
      </c>
      <c r="D62" s="660">
        <v>1</v>
      </c>
      <c r="E62" s="771"/>
      <c r="F62" s="285">
        <f t="shared" ref="F62:F67" si="5">D62*E62</f>
        <v>0</v>
      </c>
    </row>
    <row r="63" spans="1:6" ht="25.5">
      <c r="A63" s="251" t="s">
        <v>350</v>
      </c>
      <c r="B63" s="518" t="s">
        <v>247</v>
      </c>
      <c r="C63" s="648" t="s">
        <v>239</v>
      </c>
      <c r="D63" s="649">
        <v>1</v>
      </c>
      <c r="E63" s="770"/>
      <c r="F63" s="286">
        <f t="shared" si="5"/>
        <v>0</v>
      </c>
    </row>
    <row r="64" spans="1:6">
      <c r="A64" s="251" t="s">
        <v>351</v>
      </c>
      <c r="B64" s="518" t="s">
        <v>248</v>
      </c>
      <c r="C64" s="648" t="s">
        <v>9</v>
      </c>
      <c r="D64" s="649">
        <v>1</v>
      </c>
      <c r="E64" s="770"/>
      <c r="F64" s="286">
        <f t="shared" si="5"/>
        <v>0</v>
      </c>
    </row>
    <row r="65" spans="1:6">
      <c r="A65" s="251" t="s">
        <v>352</v>
      </c>
      <c r="B65" s="518" t="s">
        <v>249</v>
      </c>
      <c r="C65" s="648" t="s">
        <v>9</v>
      </c>
      <c r="D65" s="649">
        <v>1</v>
      </c>
      <c r="E65" s="770"/>
      <c r="F65" s="286">
        <f t="shared" si="5"/>
        <v>0</v>
      </c>
    </row>
    <row r="66" spans="1:6">
      <c r="A66" s="251" t="s">
        <v>353</v>
      </c>
      <c r="B66" s="518" t="s">
        <v>250</v>
      </c>
      <c r="C66" s="648" t="s">
        <v>9</v>
      </c>
      <c r="D66" s="649">
        <v>4</v>
      </c>
      <c r="E66" s="770"/>
      <c r="F66" s="286">
        <f t="shared" si="5"/>
        <v>0</v>
      </c>
    </row>
    <row r="67" spans="1:6" ht="15" thickBot="1">
      <c r="A67" s="253" t="s">
        <v>354</v>
      </c>
      <c r="B67" s="524" t="s">
        <v>245</v>
      </c>
      <c r="C67" s="665" t="s">
        <v>239</v>
      </c>
      <c r="D67" s="666">
        <v>1</v>
      </c>
      <c r="E67" s="772"/>
      <c r="F67" s="287">
        <f t="shared" si="5"/>
        <v>0</v>
      </c>
    </row>
    <row r="68" spans="1:6" ht="15" thickBot="1">
      <c r="A68" s="247" t="s">
        <v>355</v>
      </c>
      <c r="B68" s="248" t="s">
        <v>240</v>
      </c>
      <c r="C68" s="674"/>
      <c r="D68" s="675"/>
      <c r="E68" s="676"/>
      <c r="F68" s="250">
        <f>SUM(F62:F67)</f>
        <v>0</v>
      </c>
    </row>
    <row r="69" spans="1:6" ht="15" thickBot="1">
      <c r="A69" s="283"/>
      <c r="B69" s="519"/>
      <c r="C69" s="677"/>
      <c r="D69" s="678"/>
      <c r="E69" s="679"/>
      <c r="F69" s="282"/>
    </row>
    <row r="70" spans="1:6" ht="15" thickBot="1">
      <c r="A70" s="283"/>
      <c r="B70" s="784" t="s">
        <v>356</v>
      </c>
      <c r="C70" s="785"/>
      <c r="D70" s="785"/>
      <c r="E70" s="785"/>
      <c r="F70" s="786"/>
    </row>
    <row r="71" spans="1:6" ht="25.5">
      <c r="A71" s="252" t="s">
        <v>357</v>
      </c>
      <c r="B71" s="523" t="s">
        <v>251</v>
      </c>
      <c r="C71" s="659" t="s">
        <v>9</v>
      </c>
      <c r="D71" s="660">
        <v>30</v>
      </c>
      <c r="E71" s="771"/>
      <c r="F71" s="285">
        <f t="shared" ref="F71:F77" si="6">D71*E71</f>
        <v>0</v>
      </c>
    </row>
    <row r="72" spans="1:6" ht="38.25">
      <c r="A72" s="251" t="s">
        <v>358</v>
      </c>
      <c r="B72" s="518" t="s">
        <v>252</v>
      </c>
      <c r="C72" s="648" t="s">
        <v>6</v>
      </c>
      <c r="D72" s="649">
        <v>4</v>
      </c>
      <c r="E72" s="770"/>
      <c r="F72" s="286">
        <f t="shared" si="6"/>
        <v>0</v>
      </c>
    </row>
    <row r="73" spans="1:6">
      <c r="A73" s="251" t="s">
        <v>359</v>
      </c>
      <c r="B73" s="521" t="s">
        <v>253</v>
      </c>
      <c r="C73" s="648" t="s">
        <v>6</v>
      </c>
      <c r="D73" s="649">
        <v>6</v>
      </c>
      <c r="E73" s="770"/>
      <c r="F73" s="286">
        <f t="shared" si="6"/>
        <v>0</v>
      </c>
    </row>
    <row r="74" spans="1:6">
      <c r="A74" s="251" t="s">
        <v>360</v>
      </c>
      <c r="B74" s="521" t="s">
        <v>254</v>
      </c>
      <c r="C74" s="648" t="s">
        <v>6</v>
      </c>
      <c r="D74" s="649">
        <v>1</v>
      </c>
      <c r="E74" s="770"/>
      <c r="F74" s="286">
        <f t="shared" si="6"/>
        <v>0</v>
      </c>
    </row>
    <row r="75" spans="1:6">
      <c r="A75" s="251" t="s">
        <v>361</v>
      </c>
      <c r="B75" s="521" t="s">
        <v>255</v>
      </c>
      <c r="C75" s="648" t="s">
        <v>6</v>
      </c>
      <c r="D75" s="649">
        <v>3</v>
      </c>
      <c r="E75" s="770"/>
      <c r="F75" s="286">
        <f t="shared" si="6"/>
        <v>0</v>
      </c>
    </row>
    <row r="76" spans="1:6" ht="25.5">
      <c r="A76" s="251" t="s">
        <v>362</v>
      </c>
      <c r="B76" s="521" t="s">
        <v>256</v>
      </c>
      <c r="C76" s="648" t="s">
        <v>239</v>
      </c>
      <c r="D76" s="649">
        <v>1</v>
      </c>
      <c r="E76" s="770"/>
      <c r="F76" s="286">
        <f t="shared" si="6"/>
        <v>0</v>
      </c>
    </row>
    <row r="77" spans="1:6" ht="15" thickBot="1">
      <c r="A77" s="253" t="s">
        <v>363</v>
      </c>
      <c r="B77" s="522" t="s">
        <v>257</v>
      </c>
      <c r="C77" s="665" t="s">
        <v>239</v>
      </c>
      <c r="D77" s="666">
        <v>1</v>
      </c>
      <c r="E77" s="772"/>
      <c r="F77" s="287">
        <f t="shared" si="6"/>
        <v>0</v>
      </c>
    </row>
    <row r="78" spans="1:6" ht="15" thickBot="1">
      <c r="A78" s="247" t="s">
        <v>364</v>
      </c>
      <c r="B78" s="248" t="s">
        <v>240</v>
      </c>
      <c r="C78" s="674"/>
      <c r="D78" s="675"/>
      <c r="E78" s="676"/>
      <c r="F78" s="250">
        <f>SUM(F71:F77)</f>
        <v>0</v>
      </c>
    </row>
    <row r="79" spans="1:6" ht="15" thickBot="1">
      <c r="A79" s="283"/>
      <c r="B79" s="519"/>
      <c r="C79" s="677"/>
      <c r="D79" s="678"/>
      <c r="E79" s="679"/>
      <c r="F79" s="282"/>
    </row>
    <row r="80" spans="1:6" ht="15" thickBot="1">
      <c r="A80" s="283"/>
      <c r="B80" s="784" t="s">
        <v>365</v>
      </c>
      <c r="C80" s="785"/>
      <c r="D80" s="785"/>
      <c r="E80" s="785"/>
      <c r="F80" s="786"/>
    </row>
    <row r="81" spans="1:6" ht="51">
      <c r="A81" s="252" t="s">
        <v>366</v>
      </c>
      <c r="B81" s="523" t="s">
        <v>258</v>
      </c>
      <c r="C81" s="659" t="s">
        <v>6</v>
      </c>
      <c r="D81" s="660">
        <v>1</v>
      </c>
      <c r="E81" s="771"/>
      <c r="F81" s="285">
        <f t="shared" ref="F81:F113" si="7">D81*E81</f>
        <v>0</v>
      </c>
    </row>
    <row r="82" spans="1:6" ht="25.5">
      <c r="A82" s="251" t="s">
        <v>367</v>
      </c>
      <c r="B82" s="518" t="s">
        <v>259</v>
      </c>
      <c r="C82" s="648" t="s">
        <v>6</v>
      </c>
      <c r="D82" s="649">
        <v>1</v>
      </c>
      <c r="E82" s="770"/>
      <c r="F82" s="286">
        <f t="shared" si="7"/>
        <v>0</v>
      </c>
    </row>
    <row r="83" spans="1:6">
      <c r="A83" s="251" t="s">
        <v>368</v>
      </c>
      <c r="B83" s="518" t="s">
        <v>260</v>
      </c>
      <c r="C83" s="648" t="s">
        <v>6</v>
      </c>
      <c r="D83" s="649">
        <v>1</v>
      </c>
      <c r="E83" s="770"/>
      <c r="F83" s="286">
        <f t="shared" si="7"/>
        <v>0</v>
      </c>
    </row>
    <row r="84" spans="1:6">
      <c r="A84" s="251" t="s">
        <v>369</v>
      </c>
      <c r="B84" s="518" t="s">
        <v>261</v>
      </c>
      <c r="C84" s="648" t="s">
        <v>6</v>
      </c>
      <c r="D84" s="649">
        <v>4</v>
      </c>
      <c r="E84" s="770"/>
      <c r="F84" s="286">
        <f t="shared" si="7"/>
        <v>0</v>
      </c>
    </row>
    <row r="85" spans="1:6" ht="25.5">
      <c r="A85" s="251" t="s">
        <v>370</v>
      </c>
      <c r="B85" s="518" t="s">
        <v>333</v>
      </c>
      <c r="C85" s="648" t="s">
        <v>6</v>
      </c>
      <c r="D85" s="649">
        <v>2</v>
      </c>
      <c r="E85" s="770"/>
      <c r="F85" s="286">
        <f t="shared" si="7"/>
        <v>0</v>
      </c>
    </row>
    <row r="86" spans="1:6">
      <c r="A86" s="251" t="s">
        <v>371</v>
      </c>
      <c r="B86" s="518" t="s">
        <v>263</v>
      </c>
      <c r="C86" s="648" t="s">
        <v>6</v>
      </c>
      <c r="D86" s="649">
        <v>3</v>
      </c>
      <c r="E86" s="770"/>
      <c r="F86" s="286">
        <f t="shared" si="7"/>
        <v>0</v>
      </c>
    </row>
    <row r="87" spans="1:6">
      <c r="A87" s="251" t="s">
        <v>372</v>
      </c>
      <c r="B87" s="518" t="s">
        <v>264</v>
      </c>
      <c r="C87" s="648" t="s">
        <v>6</v>
      </c>
      <c r="D87" s="649">
        <v>1</v>
      </c>
      <c r="E87" s="770"/>
      <c r="F87" s="286">
        <f t="shared" si="7"/>
        <v>0</v>
      </c>
    </row>
    <row r="88" spans="1:6">
      <c r="A88" s="251" t="s">
        <v>373</v>
      </c>
      <c r="B88" s="518" t="s">
        <v>265</v>
      </c>
      <c r="C88" s="648" t="s">
        <v>6</v>
      </c>
      <c r="D88" s="649">
        <v>1</v>
      </c>
      <c r="E88" s="770"/>
      <c r="F88" s="286">
        <f t="shared" si="7"/>
        <v>0</v>
      </c>
    </row>
    <row r="89" spans="1:6">
      <c r="A89" s="251" t="s">
        <v>374</v>
      </c>
      <c r="B89" s="518" t="s">
        <v>266</v>
      </c>
      <c r="C89" s="648" t="s">
        <v>6</v>
      </c>
      <c r="D89" s="649">
        <v>6</v>
      </c>
      <c r="E89" s="770"/>
      <c r="F89" s="286">
        <f t="shared" si="7"/>
        <v>0</v>
      </c>
    </row>
    <row r="90" spans="1:6">
      <c r="A90" s="251" t="s">
        <v>375</v>
      </c>
      <c r="B90" s="518" t="s">
        <v>267</v>
      </c>
      <c r="C90" s="648" t="s">
        <v>6</v>
      </c>
      <c r="D90" s="649">
        <v>1</v>
      </c>
      <c r="E90" s="770"/>
      <c r="F90" s="286">
        <f t="shared" si="7"/>
        <v>0</v>
      </c>
    </row>
    <row r="91" spans="1:6">
      <c r="A91" s="251" t="s">
        <v>376</v>
      </c>
      <c r="B91" s="518" t="s">
        <v>268</v>
      </c>
      <c r="C91" s="648" t="s">
        <v>6</v>
      </c>
      <c r="D91" s="649">
        <v>1</v>
      </c>
      <c r="E91" s="770"/>
      <c r="F91" s="286">
        <f t="shared" si="7"/>
        <v>0</v>
      </c>
    </row>
    <row r="92" spans="1:6">
      <c r="A92" s="251" t="s">
        <v>377</v>
      </c>
      <c r="B92" s="518" t="s">
        <v>269</v>
      </c>
      <c r="C92" s="648" t="s">
        <v>6</v>
      </c>
      <c r="D92" s="649">
        <v>1</v>
      </c>
      <c r="E92" s="770"/>
      <c r="F92" s="286">
        <f t="shared" si="7"/>
        <v>0</v>
      </c>
    </row>
    <row r="93" spans="1:6" ht="38.25">
      <c r="A93" s="251" t="s">
        <v>378</v>
      </c>
      <c r="B93" s="518" t="s">
        <v>270</v>
      </c>
      <c r="C93" s="648" t="s">
        <v>6</v>
      </c>
      <c r="D93" s="649">
        <v>1</v>
      </c>
      <c r="E93" s="770"/>
      <c r="F93" s="286">
        <f t="shared" si="7"/>
        <v>0</v>
      </c>
    </row>
    <row r="94" spans="1:6" ht="25.5">
      <c r="A94" s="251" t="s">
        <v>379</v>
      </c>
      <c r="B94" s="518" t="s">
        <v>271</v>
      </c>
      <c r="C94" s="648" t="s">
        <v>6</v>
      </c>
      <c r="D94" s="649">
        <v>1</v>
      </c>
      <c r="E94" s="770"/>
      <c r="F94" s="286">
        <f t="shared" si="7"/>
        <v>0</v>
      </c>
    </row>
    <row r="95" spans="1:6" ht="25.5">
      <c r="A95" s="251" t="s">
        <v>380</v>
      </c>
      <c r="B95" s="518" t="s">
        <v>272</v>
      </c>
      <c r="C95" s="648" t="s">
        <v>6</v>
      </c>
      <c r="D95" s="649">
        <v>1</v>
      </c>
      <c r="E95" s="770"/>
      <c r="F95" s="286">
        <f t="shared" si="7"/>
        <v>0</v>
      </c>
    </row>
    <row r="96" spans="1:6">
      <c r="A96" s="251" t="s">
        <v>381</v>
      </c>
      <c r="B96" s="518" t="s">
        <v>273</v>
      </c>
      <c r="C96" s="648" t="s">
        <v>6</v>
      </c>
      <c r="D96" s="649">
        <v>1</v>
      </c>
      <c r="E96" s="770"/>
      <c r="F96" s="286">
        <f t="shared" si="7"/>
        <v>0</v>
      </c>
    </row>
    <row r="97" spans="1:6" ht="25.5">
      <c r="A97" s="251" t="s">
        <v>382</v>
      </c>
      <c r="B97" s="518" t="s">
        <v>274</v>
      </c>
      <c r="C97" s="648" t="s">
        <v>6</v>
      </c>
      <c r="D97" s="649">
        <v>1</v>
      </c>
      <c r="E97" s="770"/>
      <c r="F97" s="286">
        <f t="shared" si="7"/>
        <v>0</v>
      </c>
    </row>
    <row r="98" spans="1:6" ht="25.5">
      <c r="A98" s="251" t="s">
        <v>383</v>
      </c>
      <c r="B98" s="518" t="s">
        <v>275</v>
      </c>
      <c r="C98" s="648" t="s">
        <v>6</v>
      </c>
      <c r="D98" s="649">
        <v>1</v>
      </c>
      <c r="E98" s="770"/>
      <c r="F98" s="286">
        <f t="shared" si="7"/>
        <v>0</v>
      </c>
    </row>
    <row r="99" spans="1:6" ht="25.5">
      <c r="A99" s="251" t="s">
        <v>384</v>
      </c>
      <c r="B99" s="518" t="s">
        <v>276</v>
      </c>
      <c r="C99" s="648" t="s">
        <v>6</v>
      </c>
      <c r="D99" s="649">
        <v>1</v>
      </c>
      <c r="E99" s="770"/>
      <c r="F99" s="286">
        <f t="shared" si="7"/>
        <v>0</v>
      </c>
    </row>
    <row r="100" spans="1:6">
      <c r="A100" s="251" t="s">
        <v>385</v>
      </c>
      <c r="B100" s="518" t="s">
        <v>277</v>
      </c>
      <c r="C100" s="648" t="s">
        <v>6</v>
      </c>
      <c r="D100" s="649">
        <v>1</v>
      </c>
      <c r="E100" s="770"/>
      <c r="F100" s="286">
        <f t="shared" si="7"/>
        <v>0</v>
      </c>
    </row>
    <row r="101" spans="1:6" ht="38.25">
      <c r="A101" s="251" t="s">
        <v>386</v>
      </c>
      <c r="B101" s="518" t="s">
        <v>278</v>
      </c>
      <c r="C101" s="648" t="s">
        <v>6</v>
      </c>
      <c r="D101" s="649">
        <v>1</v>
      </c>
      <c r="E101" s="770"/>
      <c r="F101" s="286">
        <f t="shared" si="7"/>
        <v>0</v>
      </c>
    </row>
    <row r="102" spans="1:6" ht="25.5">
      <c r="A102" s="251" t="s">
        <v>387</v>
      </c>
      <c r="B102" s="518" t="s">
        <v>455</v>
      </c>
      <c r="C102" s="648" t="s">
        <v>6</v>
      </c>
      <c r="D102" s="649">
        <v>2</v>
      </c>
      <c r="E102" s="770"/>
      <c r="F102" s="286">
        <f t="shared" si="7"/>
        <v>0</v>
      </c>
    </row>
    <row r="103" spans="1:6">
      <c r="A103" s="251" t="s">
        <v>388</v>
      </c>
      <c r="B103" s="518" t="s">
        <v>279</v>
      </c>
      <c r="C103" s="648" t="s">
        <v>6</v>
      </c>
      <c r="D103" s="649">
        <v>2</v>
      </c>
      <c r="E103" s="770"/>
      <c r="F103" s="286">
        <f t="shared" si="7"/>
        <v>0</v>
      </c>
    </row>
    <row r="104" spans="1:6" ht="25.5">
      <c r="A104" s="251" t="s">
        <v>389</v>
      </c>
      <c r="B104" s="518" t="s">
        <v>280</v>
      </c>
      <c r="C104" s="648" t="s">
        <v>6</v>
      </c>
      <c r="D104" s="649">
        <v>8</v>
      </c>
      <c r="E104" s="770"/>
      <c r="F104" s="286">
        <f t="shared" si="7"/>
        <v>0</v>
      </c>
    </row>
    <row r="105" spans="1:6" ht="25.5">
      <c r="A105" s="251" t="s">
        <v>390</v>
      </c>
      <c r="B105" s="518" t="s">
        <v>281</v>
      </c>
      <c r="C105" s="648" t="s">
        <v>6</v>
      </c>
      <c r="D105" s="649">
        <v>1</v>
      </c>
      <c r="E105" s="770"/>
      <c r="F105" s="286">
        <f t="shared" si="7"/>
        <v>0</v>
      </c>
    </row>
    <row r="106" spans="1:6" ht="38.25">
      <c r="A106" s="251" t="s">
        <v>391</v>
      </c>
      <c r="B106" s="518" t="s">
        <v>282</v>
      </c>
      <c r="C106" s="648" t="s">
        <v>6</v>
      </c>
      <c r="D106" s="649">
        <v>2</v>
      </c>
      <c r="E106" s="770"/>
      <c r="F106" s="286">
        <f t="shared" si="7"/>
        <v>0</v>
      </c>
    </row>
    <row r="107" spans="1:6" ht="25.5">
      <c r="A107" s="251" t="s">
        <v>392</v>
      </c>
      <c r="B107" s="518" t="s">
        <v>283</v>
      </c>
      <c r="C107" s="648" t="s">
        <v>6</v>
      </c>
      <c r="D107" s="649">
        <v>2</v>
      </c>
      <c r="E107" s="770"/>
      <c r="F107" s="286">
        <f t="shared" si="7"/>
        <v>0</v>
      </c>
    </row>
    <row r="108" spans="1:6" ht="25.5">
      <c r="A108" s="251" t="s">
        <v>393</v>
      </c>
      <c r="B108" s="518" t="s">
        <v>284</v>
      </c>
      <c r="C108" s="648" t="s">
        <v>6</v>
      </c>
      <c r="D108" s="649">
        <v>2</v>
      </c>
      <c r="E108" s="770"/>
      <c r="F108" s="286">
        <f t="shared" si="7"/>
        <v>0</v>
      </c>
    </row>
    <row r="109" spans="1:6">
      <c r="A109" s="251" t="s">
        <v>394</v>
      </c>
      <c r="B109" s="518" t="s">
        <v>285</v>
      </c>
      <c r="C109" s="648" t="s">
        <v>6</v>
      </c>
      <c r="D109" s="649">
        <v>1</v>
      </c>
      <c r="E109" s="770"/>
      <c r="F109" s="286">
        <f t="shared" si="7"/>
        <v>0</v>
      </c>
    </row>
    <row r="110" spans="1:6" ht="25.5">
      <c r="A110" s="251" t="s">
        <v>395</v>
      </c>
      <c r="B110" s="518" t="s">
        <v>286</v>
      </c>
      <c r="C110" s="648" t="s">
        <v>6</v>
      </c>
      <c r="D110" s="649">
        <v>1</v>
      </c>
      <c r="E110" s="770"/>
      <c r="F110" s="286">
        <f t="shared" si="7"/>
        <v>0</v>
      </c>
    </row>
    <row r="111" spans="1:6" ht="25.5">
      <c r="A111" s="251" t="s">
        <v>396</v>
      </c>
      <c r="B111" s="518" t="s">
        <v>287</v>
      </c>
      <c r="C111" s="648" t="s">
        <v>6</v>
      </c>
      <c r="D111" s="649">
        <v>1</v>
      </c>
      <c r="E111" s="770"/>
      <c r="F111" s="286">
        <f t="shared" si="7"/>
        <v>0</v>
      </c>
    </row>
    <row r="112" spans="1:6">
      <c r="A112" s="251" t="s">
        <v>397</v>
      </c>
      <c r="B112" s="518" t="s">
        <v>288</v>
      </c>
      <c r="C112" s="648" t="s">
        <v>6</v>
      </c>
      <c r="D112" s="649">
        <v>1</v>
      </c>
      <c r="E112" s="770"/>
      <c r="F112" s="286">
        <f t="shared" si="7"/>
        <v>0</v>
      </c>
    </row>
    <row r="113" spans="1:6" ht="26.25" thickBot="1">
      <c r="A113" s="253" t="s">
        <v>398</v>
      </c>
      <c r="B113" s="524" t="s">
        <v>289</v>
      </c>
      <c r="C113" s="665" t="s">
        <v>239</v>
      </c>
      <c r="D113" s="666">
        <v>1</v>
      </c>
      <c r="E113" s="772"/>
      <c r="F113" s="287">
        <f t="shared" si="7"/>
        <v>0</v>
      </c>
    </row>
    <row r="114" spans="1:6" ht="15" thickBot="1">
      <c r="A114" s="288" t="s">
        <v>399</v>
      </c>
      <c r="B114" s="248" t="s">
        <v>240</v>
      </c>
      <c r="C114" s="674"/>
      <c r="D114" s="675"/>
      <c r="E114" s="676"/>
      <c r="F114" s="250">
        <f>SUM(F81:F113)</f>
        <v>0</v>
      </c>
    </row>
    <row r="115" spans="1:6" ht="15" thickBot="1">
      <c r="A115" s="283"/>
      <c r="B115" s="519"/>
      <c r="C115" s="677"/>
      <c r="D115" s="678"/>
      <c r="E115" s="679"/>
      <c r="F115" s="282"/>
    </row>
    <row r="116" spans="1:6" ht="15" thickBot="1">
      <c r="A116" s="283"/>
      <c r="B116" s="784" t="s">
        <v>400</v>
      </c>
      <c r="C116" s="785"/>
      <c r="D116" s="785"/>
      <c r="E116" s="785"/>
      <c r="F116" s="786"/>
    </row>
    <row r="117" spans="1:6" ht="25.5">
      <c r="A117" s="252" t="s">
        <v>401</v>
      </c>
      <c r="B117" s="523" t="s">
        <v>290</v>
      </c>
      <c r="C117" s="659" t="s">
        <v>239</v>
      </c>
      <c r="D117" s="660">
        <v>1</v>
      </c>
      <c r="E117" s="771"/>
      <c r="F117" s="285">
        <f t="shared" ref="F117:F120" si="8">D117*E117</f>
        <v>0</v>
      </c>
    </row>
    <row r="118" spans="1:6" ht="38.25">
      <c r="A118" s="251" t="s">
        <v>402</v>
      </c>
      <c r="B118" s="518" t="s">
        <v>291</v>
      </c>
      <c r="C118" s="648" t="s">
        <v>239</v>
      </c>
      <c r="D118" s="649">
        <v>1</v>
      </c>
      <c r="E118" s="770"/>
      <c r="F118" s="286">
        <f t="shared" si="8"/>
        <v>0</v>
      </c>
    </row>
    <row r="119" spans="1:6" ht="25.5">
      <c r="A119" s="251" t="s">
        <v>403</v>
      </c>
      <c r="B119" s="521" t="s">
        <v>292</v>
      </c>
      <c r="C119" s="648" t="s">
        <v>239</v>
      </c>
      <c r="D119" s="649">
        <v>1</v>
      </c>
      <c r="E119" s="770"/>
      <c r="F119" s="286">
        <f t="shared" si="8"/>
        <v>0</v>
      </c>
    </row>
    <row r="120" spans="1:6" ht="15" thickBot="1">
      <c r="A120" s="253" t="s">
        <v>404</v>
      </c>
      <c r="B120" s="522" t="s">
        <v>293</v>
      </c>
      <c r="C120" s="665" t="s">
        <v>239</v>
      </c>
      <c r="D120" s="666">
        <v>1</v>
      </c>
      <c r="E120" s="772"/>
      <c r="F120" s="287">
        <f t="shared" si="8"/>
        <v>0</v>
      </c>
    </row>
    <row r="121" spans="1:6" ht="15" thickBot="1">
      <c r="A121" s="288" t="s">
        <v>405</v>
      </c>
      <c r="B121" s="248" t="s">
        <v>240</v>
      </c>
      <c r="C121" s="674"/>
      <c r="D121" s="675"/>
      <c r="E121" s="676"/>
      <c r="F121" s="250">
        <f>SUM(F117:F120)</f>
        <v>0</v>
      </c>
    </row>
    <row r="122" spans="1:6" ht="15" thickBot="1">
      <c r="A122" s="283"/>
      <c r="B122" s="519"/>
      <c r="C122" s="677"/>
      <c r="D122" s="678"/>
      <c r="E122" s="679"/>
      <c r="F122" s="282"/>
    </row>
    <row r="123" spans="1:6" ht="15" thickBot="1">
      <c r="A123" s="283"/>
      <c r="B123" s="784" t="s">
        <v>406</v>
      </c>
      <c r="C123" s="795"/>
      <c r="D123" s="795"/>
      <c r="E123" s="795"/>
      <c r="F123" s="796"/>
    </row>
    <row r="124" spans="1:6" ht="25.5">
      <c r="A124" s="252" t="s">
        <v>408</v>
      </c>
      <c r="B124" s="523" t="s">
        <v>294</v>
      </c>
      <c r="C124" s="659" t="s">
        <v>6</v>
      </c>
      <c r="D124" s="660">
        <v>1</v>
      </c>
      <c r="E124" s="771"/>
      <c r="F124" s="285">
        <f t="shared" ref="F124:F148" si="9">D124*E124</f>
        <v>0</v>
      </c>
    </row>
    <row r="125" spans="1:6" ht="25.5">
      <c r="A125" s="251" t="s">
        <v>409</v>
      </c>
      <c r="B125" s="518" t="s">
        <v>247</v>
      </c>
      <c r="C125" s="648" t="s">
        <v>6</v>
      </c>
      <c r="D125" s="649">
        <v>1</v>
      </c>
      <c r="E125" s="770"/>
      <c r="F125" s="286">
        <f t="shared" si="9"/>
        <v>0</v>
      </c>
    </row>
    <row r="126" spans="1:6" ht="25.5">
      <c r="A126" s="251" t="s">
        <v>410</v>
      </c>
      <c r="B126" s="518" t="s">
        <v>295</v>
      </c>
      <c r="C126" s="648" t="s">
        <v>296</v>
      </c>
      <c r="D126" s="649">
        <v>1</v>
      </c>
      <c r="E126" s="770"/>
      <c r="F126" s="286">
        <f t="shared" si="9"/>
        <v>0</v>
      </c>
    </row>
    <row r="127" spans="1:6">
      <c r="A127" s="251" t="s">
        <v>411</v>
      </c>
      <c r="B127" s="518" t="s">
        <v>297</v>
      </c>
      <c r="C127" s="648" t="s">
        <v>6</v>
      </c>
      <c r="D127" s="649">
        <v>2</v>
      </c>
      <c r="E127" s="770"/>
      <c r="F127" s="286">
        <f t="shared" si="9"/>
        <v>0</v>
      </c>
    </row>
    <row r="128" spans="1:6">
      <c r="A128" s="251" t="s">
        <v>412</v>
      </c>
      <c r="B128" s="518" t="s">
        <v>334</v>
      </c>
      <c r="C128" s="648" t="s">
        <v>6</v>
      </c>
      <c r="D128" s="649">
        <v>3</v>
      </c>
      <c r="E128" s="770"/>
      <c r="F128" s="286">
        <f t="shared" si="9"/>
        <v>0</v>
      </c>
    </row>
    <row r="129" spans="1:6">
      <c r="A129" s="251" t="s">
        <v>413</v>
      </c>
      <c r="B129" s="518" t="s">
        <v>298</v>
      </c>
      <c r="C129" s="648" t="s">
        <v>6</v>
      </c>
      <c r="D129" s="649">
        <v>3</v>
      </c>
      <c r="E129" s="770"/>
      <c r="F129" s="286">
        <f t="shared" si="9"/>
        <v>0</v>
      </c>
    </row>
    <row r="130" spans="1:6">
      <c r="A130" s="251" t="s">
        <v>414</v>
      </c>
      <c r="B130" s="518" t="s">
        <v>299</v>
      </c>
      <c r="C130" s="648" t="s">
        <v>6</v>
      </c>
      <c r="D130" s="649">
        <v>3</v>
      </c>
      <c r="E130" s="770"/>
      <c r="F130" s="286">
        <f t="shared" si="9"/>
        <v>0</v>
      </c>
    </row>
    <row r="131" spans="1:6" ht="25.5">
      <c r="A131" s="251" t="s">
        <v>415</v>
      </c>
      <c r="B131" s="518" t="s">
        <v>300</v>
      </c>
      <c r="C131" s="648" t="s">
        <v>9</v>
      </c>
      <c r="D131" s="649">
        <v>32</v>
      </c>
      <c r="E131" s="770"/>
      <c r="F131" s="286">
        <f t="shared" si="9"/>
        <v>0</v>
      </c>
    </row>
    <row r="132" spans="1:6">
      <c r="A132" s="251" t="s">
        <v>416</v>
      </c>
      <c r="B132" s="518" t="s">
        <v>301</v>
      </c>
      <c r="C132" s="648" t="s">
        <v>9</v>
      </c>
      <c r="D132" s="649">
        <v>28</v>
      </c>
      <c r="E132" s="770"/>
      <c r="F132" s="286">
        <f t="shared" si="9"/>
        <v>0</v>
      </c>
    </row>
    <row r="133" spans="1:6">
      <c r="A133" s="251" t="s">
        <v>417</v>
      </c>
      <c r="B133" s="518" t="s">
        <v>302</v>
      </c>
      <c r="C133" s="648" t="s">
        <v>9</v>
      </c>
      <c r="D133" s="649">
        <v>32</v>
      </c>
      <c r="E133" s="770"/>
      <c r="F133" s="286">
        <f t="shared" si="9"/>
        <v>0</v>
      </c>
    </row>
    <row r="134" spans="1:6" ht="25.5">
      <c r="A134" s="251" t="s">
        <v>418</v>
      </c>
      <c r="B134" s="518" t="s">
        <v>303</v>
      </c>
      <c r="C134" s="648" t="s">
        <v>9</v>
      </c>
      <c r="D134" s="649">
        <v>28</v>
      </c>
      <c r="E134" s="770"/>
      <c r="F134" s="286">
        <f t="shared" si="9"/>
        <v>0</v>
      </c>
    </row>
    <row r="135" spans="1:6" ht="38.25">
      <c r="A135" s="251" t="s">
        <v>419</v>
      </c>
      <c r="B135" s="518" t="s">
        <v>304</v>
      </c>
      <c r="C135" s="648" t="s">
        <v>9</v>
      </c>
      <c r="D135" s="649">
        <v>28</v>
      </c>
      <c r="E135" s="770"/>
      <c r="F135" s="286">
        <f t="shared" si="9"/>
        <v>0</v>
      </c>
    </row>
    <row r="136" spans="1:6">
      <c r="A136" s="251" t="s">
        <v>420</v>
      </c>
      <c r="B136" s="518" t="s">
        <v>306</v>
      </c>
      <c r="C136" s="648" t="s">
        <v>9</v>
      </c>
      <c r="D136" s="649">
        <v>6</v>
      </c>
      <c r="E136" s="770"/>
      <c r="F136" s="286">
        <f t="shared" si="9"/>
        <v>0</v>
      </c>
    </row>
    <row r="137" spans="1:6">
      <c r="A137" s="251" t="s">
        <v>421</v>
      </c>
      <c r="B137" s="518" t="s">
        <v>307</v>
      </c>
      <c r="C137" s="648" t="s">
        <v>239</v>
      </c>
      <c r="D137" s="649">
        <v>2</v>
      </c>
      <c r="E137" s="770"/>
      <c r="F137" s="286">
        <f t="shared" si="9"/>
        <v>0</v>
      </c>
    </row>
    <row r="138" spans="1:6">
      <c r="A138" s="251" t="s">
        <v>422</v>
      </c>
      <c r="B138" s="518" t="s">
        <v>308</v>
      </c>
      <c r="C138" s="648" t="s">
        <v>239</v>
      </c>
      <c r="D138" s="649">
        <v>1</v>
      </c>
      <c r="E138" s="770"/>
      <c r="F138" s="286">
        <f t="shared" si="9"/>
        <v>0</v>
      </c>
    </row>
    <row r="139" spans="1:6">
      <c r="A139" s="251" t="s">
        <v>423</v>
      </c>
      <c r="B139" s="518" t="s">
        <v>309</v>
      </c>
      <c r="C139" s="648" t="s">
        <v>239</v>
      </c>
      <c r="D139" s="649">
        <v>1</v>
      </c>
      <c r="E139" s="770"/>
      <c r="F139" s="286">
        <f t="shared" si="9"/>
        <v>0</v>
      </c>
    </row>
    <row r="140" spans="1:6">
      <c r="A140" s="251" t="s">
        <v>424</v>
      </c>
      <c r="B140" s="518" t="s">
        <v>310</v>
      </c>
      <c r="C140" s="648" t="s">
        <v>239</v>
      </c>
      <c r="D140" s="649">
        <v>1</v>
      </c>
      <c r="E140" s="770"/>
      <c r="F140" s="286">
        <f t="shared" si="9"/>
        <v>0</v>
      </c>
    </row>
    <row r="141" spans="1:6">
      <c r="A141" s="251" t="s">
        <v>425</v>
      </c>
      <c r="B141" s="518" t="s">
        <v>311</v>
      </c>
      <c r="C141" s="648" t="s">
        <v>239</v>
      </c>
      <c r="D141" s="649">
        <v>1</v>
      </c>
      <c r="E141" s="770"/>
      <c r="F141" s="286">
        <f t="shared" si="9"/>
        <v>0</v>
      </c>
    </row>
    <row r="142" spans="1:6">
      <c r="A142" s="251" t="s">
        <v>426</v>
      </c>
      <c r="B142" s="518" t="s">
        <v>312</v>
      </c>
      <c r="C142" s="648" t="s">
        <v>239</v>
      </c>
      <c r="D142" s="649">
        <v>1</v>
      </c>
      <c r="E142" s="770"/>
      <c r="F142" s="286">
        <f t="shared" si="9"/>
        <v>0</v>
      </c>
    </row>
    <row r="143" spans="1:6">
      <c r="A143" s="251" t="s">
        <v>427</v>
      </c>
      <c r="B143" s="518" t="s">
        <v>313</v>
      </c>
      <c r="C143" s="648" t="s">
        <v>239</v>
      </c>
      <c r="D143" s="649">
        <v>1</v>
      </c>
      <c r="E143" s="770"/>
      <c r="F143" s="286">
        <f t="shared" si="9"/>
        <v>0</v>
      </c>
    </row>
    <row r="144" spans="1:6" ht="25.5">
      <c r="A144" s="251" t="s">
        <v>428</v>
      </c>
      <c r="B144" s="518" t="s">
        <v>314</v>
      </c>
      <c r="C144" s="648" t="s">
        <v>239</v>
      </c>
      <c r="D144" s="649">
        <v>1</v>
      </c>
      <c r="E144" s="770"/>
      <c r="F144" s="286">
        <f t="shared" si="9"/>
        <v>0</v>
      </c>
    </row>
    <row r="145" spans="1:6">
      <c r="A145" s="251" t="s">
        <v>429</v>
      </c>
      <c r="B145" s="518" t="s">
        <v>315</v>
      </c>
      <c r="C145" s="648" t="s">
        <v>239</v>
      </c>
      <c r="D145" s="649">
        <v>1</v>
      </c>
      <c r="E145" s="770"/>
      <c r="F145" s="286">
        <f t="shared" si="9"/>
        <v>0</v>
      </c>
    </row>
    <row r="146" spans="1:6">
      <c r="A146" s="251" t="s">
        <v>430</v>
      </c>
      <c r="B146" s="518" t="s">
        <v>316</v>
      </c>
      <c r="C146" s="648" t="s">
        <v>239</v>
      </c>
      <c r="D146" s="649">
        <v>1</v>
      </c>
      <c r="E146" s="770"/>
      <c r="F146" s="286">
        <f t="shared" si="9"/>
        <v>0</v>
      </c>
    </row>
    <row r="147" spans="1:6">
      <c r="A147" s="251" t="s">
        <v>431</v>
      </c>
      <c r="B147" s="518" t="s">
        <v>317</v>
      </c>
      <c r="C147" s="648" t="s">
        <v>239</v>
      </c>
      <c r="D147" s="649">
        <v>1</v>
      </c>
      <c r="E147" s="770"/>
      <c r="F147" s="286">
        <f t="shared" si="9"/>
        <v>0</v>
      </c>
    </row>
    <row r="148" spans="1:6" ht="15" thickBot="1">
      <c r="A148" s="253" t="s">
        <v>432</v>
      </c>
      <c r="B148" s="524" t="s">
        <v>257</v>
      </c>
      <c r="C148" s="665" t="s">
        <v>239</v>
      </c>
      <c r="D148" s="666">
        <v>1</v>
      </c>
      <c r="E148" s="772"/>
      <c r="F148" s="287">
        <f t="shared" si="9"/>
        <v>0</v>
      </c>
    </row>
    <row r="149" spans="1:6" ht="15" thickBot="1">
      <c r="A149" s="288" t="s">
        <v>434</v>
      </c>
      <c r="B149" s="248" t="s">
        <v>240</v>
      </c>
      <c r="C149" s="674"/>
      <c r="D149" s="675"/>
      <c r="E149" s="676"/>
      <c r="F149" s="250">
        <f>SUM(F124:F148)</f>
        <v>0</v>
      </c>
    </row>
    <row r="150" spans="1:6" ht="15" thickBot="1">
      <c r="A150" s="283"/>
      <c r="B150" s="519"/>
      <c r="C150" s="677"/>
      <c r="D150" s="678"/>
      <c r="E150" s="679"/>
      <c r="F150" s="282"/>
    </row>
    <row r="151" spans="1:6" ht="15" thickBot="1">
      <c r="A151" s="283"/>
      <c r="B151" s="302" t="s">
        <v>435</v>
      </c>
      <c r="C151" s="731"/>
      <c r="D151" s="731"/>
      <c r="E151" s="732"/>
      <c r="F151" s="307"/>
    </row>
    <row r="152" spans="1:6" ht="25.5">
      <c r="A152" s="252" t="s">
        <v>436</v>
      </c>
      <c r="B152" s="523" t="s">
        <v>318</v>
      </c>
      <c r="C152" s="659" t="s">
        <v>6</v>
      </c>
      <c r="D152" s="660">
        <v>2</v>
      </c>
      <c r="E152" s="771"/>
      <c r="F152" s="285">
        <f>D152*E152</f>
        <v>0</v>
      </c>
    </row>
    <row r="153" spans="1:6" ht="25.5">
      <c r="A153" s="251" t="s">
        <v>437</v>
      </c>
      <c r="B153" s="518" t="s">
        <v>319</v>
      </c>
      <c r="C153" s="648" t="s">
        <v>6</v>
      </c>
      <c r="D153" s="649">
        <v>2</v>
      </c>
      <c r="E153" s="770"/>
      <c r="F153" s="286">
        <f t="shared" ref="F153:F161" si="10">D153*E153</f>
        <v>0</v>
      </c>
    </row>
    <row r="154" spans="1:6" ht="25.5">
      <c r="A154" s="251" t="s">
        <v>438</v>
      </c>
      <c r="B154" s="518" t="s">
        <v>320</v>
      </c>
      <c r="C154" s="648" t="s">
        <v>6</v>
      </c>
      <c r="D154" s="649">
        <v>1</v>
      </c>
      <c r="E154" s="770"/>
      <c r="F154" s="286">
        <f t="shared" si="10"/>
        <v>0</v>
      </c>
    </row>
    <row r="155" spans="1:6" ht="38.25">
      <c r="A155" s="251" t="s">
        <v>439</v>
      </c>
      <c r="B155" s="518" t="s">
        <v>321</v>
      </c>
      <c r="C155" s="648" t="s">
        <v>6</v>
      </c>
      <c r="D155" s="649">
        <v>1</v>
      </c>
      <c r="E155" s="770"/>
      <c r="F155" s="286">
        <f t="shared" si="10"/>
        <v>0</v>
      </c>
    </row>
    <row r="156" spans="1:6" ht="25.5">
      <c r="A156" s="251" t="s">
        <v>440</v>
      </c>
      <c r="B156" s="518" t="s">
        <v>322</v>
      </c>
      <c r="C156" s="648" t="s">
        <v>6</v>
      </c>
      <c r="D156" s="649">
        <v>1</v>
      </c>
      <c r="E156" s="770"/>
      <c r="F156" s="286">
        <f t="shared" si="10"/>
        <v>0</v>
      </c>
    </row>
    <row r="157" spans="1:6" ht="51">
      <c r="A157" s="251" t="s">
        <v>441</v>
      </c>
      <c r="B157" s="518" t="s">
        <v>323</v>
      </c>
      <c r="C157" s="648" t="s">
        <v>6</v>
      </c>
      <c r="D157" s="649">
        <v>1</v>
      </c>
      <c r="E157" s="770"/>
      <c r="F157" s="286">
        <f t="shared" si="10"/>
        <v>0</v>
      </c>
    </row>
    <row r="158" spans="1:6">
      <c r="A158" s="251" t="s">
        <v>442</v>
      </c>
      <c r="B158" s="518" t="s">
        <v>324</v>
      </c>
      <c r="C158" s="648" t="s">
        <v>6</v>
      </c>
      <c r="D158" s="649">
        <v>2</v>
      </c>
      <c r="E158" s="770"/>
      <c r="F158" s="286">
        <f t="shared" si="10"/>
        <v>0</v>
      </c>
    </row>
    <row r="159" spans="1:6">
      <c r="A159" s="251" t="s">
        <v>443</v>
      </c>
      <c r="B159" s="518" t="s">
        <v>325</v>
      </c>
      <c r="C159" s="648" t="s">
        <v>6</v>
      </c>
      <c r="D159" s="649">
        <v>2</v>
      </c>
      <c r="E159" s="770"/>
      <c r="F159" s="286">
        <f t="shared" si="10"/>
        <v>0</v>
      </c>
    </row>
    <row r="160" spans="1:6">
      <c r="A160" s="251" t="s">
        <v>444</v>
      </c>
      <c r="B160" s="518" t="s">
        <v>326</v>
      </c>
      <c r="C160" s="648" t="s">
        <v>6</v>
      </c>
      <c r="D160" s="649">
        <v>1</v>
      </c>
      <c r="E160" s="770"/>
      <c r="F160" s="286">
        <f t="shared" si="10"/>
        <v>0</v>
      </c>
    </row>
    <row r="161" spans="1:6" ht="15" thickBot="1">
      <c r="A161" s="253" t="s">
        <v>445</v>
      </c>
      <c r="B161" s="524" t="s">
        <v>327</v>
      </c>
      <c r="C161" s="665" t="s">
        <v>6</v>
      </c>
      <c r="D161" s="666">
        <v>1</v>
      </c>
      <c r="E161" s="772"/>
      <c r="F161" s="287">
        <f t="shared" si="10"/>
        <v>0</v>
      </c>
    </row>
    <row r="162" spans="1:6" ht="15" thickBot="1">
      <c r="A162" s="288" t="s">
        <v>446</v>
      </c>
      <c r="B162" s="248" t="s">
        <v>240</v>
      </c>
      <c r="C162" s="674"/>
      <c r="D162" s="675"/>
      <c r="E162" s="676"/>
      <c r="F162" s="250">
        <f>SUM(F152:F161)</f>
        <v>0</v>
      </c>
    </row>
    <row r="163" spans="1:6" ht="15" thickBot="1">
      <c r="A163" s="283"/>
      <c r="B163" s="519"/>
      <c r="C163" s="677"/>
      <c r="D163" s="678"/>
      <c r="E163" s="679"/>
      <c r="F163" s="282"/>
    </row>
    <row r="164" spans="1:6" ht="15" thickBot="1">
      <c r="A164" s="283"/>
      <c r="B164" s="302" t="s">
        <v>447</v>
      </c>
      <c r="C164" s="731"/>
      <c r="D164" s="731"/>
      <c r="E164" s="732"/>
      <c r="F164" s="307"/>
    </row>
    <row r="165" spans="1:6" ht="38.25">
      <c r="A165" s="252" t="s">
        <v>448</v>
      </c>
      <c r="B165" s="520" t="s">
        <v>328</v>
      </c>
      <c r="C165" s="659" t="s">
        <v>239</v>
      </c>
      <c r="D165" s="659">
        <v>1</v>
      </c>
      <c r="E165" s="771"/>
      <c r="F165" s="285">
        <f>D165*E165</f>
        <v>0</v>
      </c>
    </row>
    <row r="166" spans="1:6" ht="38.25">
      <c r="A166" s="251" t="s">
        <v>449</v>
      </c>
      <c r="B166" s="521" t="s">
        <v>329</v>
      </c>
      <c r="C166" s="648" t="s">
        <v>239</v>
      </c>
      <c r="D166" s="648">
        <v>1</v>
      </c>
      <c r="E166" s="770"/>
      <c r="F166" s="286">
        <f t="shared" ref="F166:F169" si="11">D166*E166</f>
        <v>0</v>
      </c>
    </row>
    <row r="167" spans="1:6" ht="25.5">
      <c r="A167" s="251" t="s">
        <v>450</v>
      </c>
      <c r="B167" s="521" t="s">
        <v>330</v>
      </c>
      <c r="C167" s="648" t="s">
        <v>239</v>
      </c>
      <c r="D167" s="648">
        <v>1</v>
      </c>
      <c r="E167" s="770"/>
      <c r="F167" s="286">
        <f t="shared" si="11"/>
        <v>0</v>
      </c>
    </row>
    <row r="168" spans="1:6" ht="38.25">
      <c r="A168" s="251" t="s">
        <v>451</v>
      </c>
      <c r="B168" s="521" t="s">
        <v>331</v>
      </c>
      <c r="C168" s="648" t="s">
        <v>239</v>
      </c>
      <c r="D168" s="648">
        <v>1</v>
      </c>
      <c r="E168" s="770"/>
      <c r="F168" s="286">
        <f t="shared" si="11"/>
        <v>0</v>
      </c>
    </row>
    <row r="169" spans="1:6" ht="15" thickBot="1">
      <c r="A169" s="253" t="s">
        <v>452</v>
      </c>
      <c r="B169" s="522" t="s">
        <v>332</v>
      </c>
      <c r="C169" s="665" t="s">
        <v>239</v>
      </c>
      <c r="D169" s="665">
        <v>1</v>
      </c>
      <c r="E169" s="772"/>
      <c r="F169" s="287">
        <f t="shared" si="11"/>
        <v>0</v>
      </c>
    </row>
    <row r="170" spans="1:6" ht="15" thickBot="1">
      <c r="A170" s="288" t="s">
        <v>453</v>
      </c>
      <c r="B170" s="248" t="s">
        <v>240</v>
      </c>
      <c r="C170" s="674"/>
      <c r="D170" s="675"/>
      <c r="E170" s="676"/>
      <c r="F170" s="250">
        <f>SUM(F165:F169)</f>
        <v>0</v>
      </c>
    </row>
    <row r="171" spans="1:6" ht="26.25" thickBot="1">
      <c r="A171" s="242" t="s">
        <v>335</v>
      </c>
      <c r="B171" s="639" t="s">
        <v>454</v>
      </c>
      <c r="C171" s="640"/>
      <c r="D171" s="641"/>
      <c r="E171" s="642"/>
      <c r="F171" s="243">
        <f>F51+F59+F68+F78+F114+F121+F149+F162+F170</f>
        <v>0</v>
      </c>
    </row>
    <row r="172" spans="1:6" ht="15" thickBot="1">
      <c r="A172" s="289"/>
      <c r="B172" s="695"/>
      <c r="C172" s="696"/>
      <c r="D172" s="697"/>
      <c r="E172" s="698"/>
      <c r="F172" s="290"/>
    </row>
    <row r="173" spans="1:6" ht="15" thickBot="1">
      <c r="A173" s="291"/>
      <c r="B173" s="701" t="s">
        <v>476</v>
      </c>
      <c r="C173" s="702"/>
      <c r="D173" s="703"/>
      <c r="E173" s="704"/>
      <c r="F173" s="296">
        <f>F171+F46+F38+F17+F11+F7</f>
        <v>0</v>
      </c>
    </row>
  </sheetData>
  <sheetProtection algorithmName="SHA-512" hashValue="O0r8nFmb5KI17Tf3PBhEFT+gW7fsnkFuhEjLC8w8EfzY2w804C43EBTp00Nd8SlSHu6lXBDZIswLclN7vrEEHw==" saltValue="yn+YIF8pwSqXG8gMDV6cpQ==" spinCount="100000" sheet="1" objects="1" scenarios="1"/>
  <mergeCells count="5">
    <mergeCell ref="B70:F70"/>
    <mergeCell ref="B61:F61"/>
    <mergeCell ref="B80:F80"/>
    <mergeCell ref="B116:F116"/>
    <mergeCell ref="B123:F123"/>
  </mergeCells>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7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8"/>
  <sheetViews>
    <sheetView view="pageBreakPreview" zoomScaleNormal="100" zoomScaleSheetLayoutView="100" workbookViewId="0">
      <pane ySplit="3" topLeftCell="A33" activePane="bottomLeft" state="frozen"/>
      <selection activeCell="H96" sqref="H96"/>
      <selection pane="bottomLeft" activeCell="E44" sqref="E44"/>
    </sheetView>
  </sheetViews>
  <sheetFormatPr defaultRowHeight="14.25"/>
  <cols>
    <col min="1" max="1" width="5.7109375" style="153" customWidth="1"/>
    <col min="2" max="2" width="42.42578125" style="347" customWidth="1"/>
    <col min="3" max="3" width="6.5703125" style="92" bestFit="1" customWidth="1"/>
    <col min="4" max="4" width="8.42578125" style="93" bestFit="1" customWidth="1"/>
    <col min="5" max="5" width="12.5703125" style="156" customWidth="1"/>
    <col min="6" max="6" width="13.140625" style="156" customWidth="1"/>
    <col min="7" max="7" width="9.140625" style="324"/>
    <col min="8" max="16384" width="9.140625" style="325"/>
  </cols>
  <sheetData>
    <row r="1" spans="1:7">
      <c r="A1" s="91" t="s">
        <v>124</v>
      </c>
      <c r="B1" s="323" t="s">
        <v>128</v>
      </c>
    </row>
    <row r="2" spans="1:7" ht="15" thickBot="1">
      <c r="A2" s="91"/>
      <c r="B2" s="323"/>
    </row>
    <row r="3" spans="1:7" ht="26.25" thickBot="1">
      <c r="A3" s="94" t="s">
        <v>0</v>
      </c>
      <c r="B3" s="95" t="s">
        <v>1</v>
      </c>
      <c r="C3" s="95" t="s">
        <v>2</v>
      </c>
      <c r="D3" s="96" t="s">
        <v>3</v>
      </c>
      <c r="E3" s="348" t="s">
        <v>4</v>
      </c>
      <c r="F3" s="157" t="s">
        <v>5</v>
      </c>
    </row>
    <row r="4" spans="1:7" s="327" customFormat="1" ht="15" thickBot="1">
      <c r="A4" s="97"/>
      <c r="B4" s="98"/>
      <c r="C4" s="98"/>
      <c r="D4" s="99"/>
      <c r="E4" s="158"/>
      <c r="F4" s="159"/>
      <c r="G4" s="326"/>
    </row>
    <row r="5" spans="1:7" ht="15" thickBot="1">
      <c r="A5" s="100"/>
      <c r="B5" s="354" t="s">
        <v>29</v>
      </c>
      <c r="C5" s="355"/>
      <c r="D5" s="356"/>
      <c r="E5" s="357"/>
      <c r="F5" s="358"/>
    </row>
    <row r="6" spans="1:7" ht="165.75">
      <c r="A6" s="104" t="s">
        <v>60</v>
      </c>
      <c r="B6" s="328" t="s">
        <v>211</v>
      </c>
      <c r="C6" s="102" t="s">
        <v>7</v>
      </c>
      <c r="D6" s="103">
        <v>1</v>
      </c>
      <c r="E6" s="736"/>
      <c r="F6" s="161">
        <f>D6*E6</f>
        <v>0</v>
      </c>
    </row>
    <row r="7" spans="1:7" ht="127.5">
      <c r="A7" s="104" t="s">
        <v>66</v>
      </c>
      <c r="B7" s="328" t="s">
        <v>212</v>
      </c>
      <c r="C7" s="102" t="s">
        <v>7</v>
      </c>
      <c r="D7" s="103">
        <v>1</v>
      </c>
      <c r="E7" s="736"/>
      <c r="F7" s="161">
        <f t="shared" ref="F7" si="0">D7*E7</f>
        <v>0</v>
      </c>
    </row>
    <row r="8" spans="1:7" ht="89.25">
      <c r="A8" s="104" t="s">
        <v>65</v>
      </c>
      <c r="B8" s="328" t="s">
        <v>210</v>
      </c>
      <c r="C8" s="102" t="s">
        <v>7</v>
      </c>
      <c r="D8" s="103">
        <v>1</v>
      </c>
      <c r="E8" s="736"/>
      <c r="F8" s="161">
        <f t="shared" ref="F8:F12" si="1">D8*E8</f>
        <v>0</v>
      </c>
    </row>
    <row r="9" spans="1:7" ht="38.25">
      <c r="A9" s="104" t="s">
        <v>64</v>
      </c>
      <c r="B9" s="328" t="s">
        <v>55</v>
      </c>
      <c r="C9" s="102" t="s">
        <v>6</v>
      </c>
      <c r="D9" s="105">
        <v>2</v>
      </c>
      <c r="E9" s="737"/>
      <c r="F9" s="188">
        <f t="shared" si="1"/>
        <v>0</v>
      </c>
    </row>
    <row r="10" spans="1:7" ht="25.5">
      <c r="A10" s="104" t="s">
        <v>63</v>
      </c>
      <c r="B10" s="328" t="s">
        <v>44</v>
      </c>
      <c r="C10" s="102" t="s">
        <v>9</v>
      </c>
      <c r="D10" s="103">
        <v>259.5</v>
      </c>
      <c r="E10" s="736"/>
      <c r="F10" s="161">
        <f t="shared" si="1"/>
        <v>0</v>
      </c>
    </row>
    <row r="11" spans="1:7" ht="25.5">
      <c r="A11" s="104" t="s">
        <v>62</v>
      </c>
      <c r="B11" s="329" t="s">
        <v>24</v>
      </c>
      <c r="C11" s="102" t="s">
        <v>6</v>
      </c>
      <c r="D11" s="103">
        <v>12</v>
      </c>
      <c r="E11" s="736"/>
      <c r="F11" s="161">
        <f t="shared" si="1"/>
        <v>0</v>
      </c>
    </row>
    <row r="12" spans="1:7" ht="77.25" thickBot="1">
      <c r="A12" s="104" t="s">
        <v>61</v>
      </c>
      <c r="B12" s="330" t="s">
        <v>125</v>
      </c>
      <c r="C12" s="190" t="s">
        <v>203</v>
      </c>
      <c r="D12" s="191">
        <v>383</v>
      </c>
      <c r="E12" s="738"/>
      <c r="F12" s="192">
        <f t="shared" si="1"/>
        <v>0</v>
      </c>
    </row>
    <row r="13" spans="1:7" ht="15" thickBot="1">
      <c r="A13" s="359" t="s">
        <v>34</v>
      </c>
      <c r="B13" s="360" t="s">
        <v>12</v>
      </c>
      <c r="C13" s="361"/>
      <c r="D13" s="362"/>
      <c r="E13" s="363"/>
      <c r="F13" s="364">
        <f>SUM(F6:F12)</f>
        <v>0</v>
      </c>
    </row>
    <row r="14" spans="1:7" ht="15" thickBot="1">
      <c r="A14" s="106"/>
      <c r="B14" s="107"/>
      <c r="C14" s="108"/>
      <c r="D14" s="109"/>
      <c r="E14" s="162"/>
      <c r="F14" s="163"/>
    </row>
    <row r="15" spans="1:7" ht="15" thickBot="1">
      <c r="A15" s="110"/>
      <c r="B15" s="111" t="s">
        <v>35</v>
      </c>
      <c r="C15" s="112"/>
      <c r="D15" s="113"/>
      <c r="E15" s="164"/>
      <c r="F15" s="165"/>
    </row>
    <row r="16" spans="1:7" ht="63.75">
      <c r="A16" s="114"/>
      <c r="B16" s="115" t="s">
        <v>47</v>
      </c>
      <c r="C16" s="116"/>
      <c r="D16" s="117"/>
      <c r="E16" s="166"/>
      <c r="F16" s="167"/>
    </row>
    <row r="17" spans="1:6" ht="51">
      <c r="A17" s="114"/>
      <c r="B17" s="118" t="s">
        <v>21</v>
      </c>
      <c r="C17" s="102"/>
      <c r="D17" s="119"/>
      <c r="E17" s="160"/>
      <c r="F17" s="161"/>
    </row>
    <row r="18" spans="1:6" ht="63.75">
      <c r="A18" s="101"/>
      <c r="B18" s="118" t="s">
        <v>123</v>
      </c>
      <c r="C18" s="102"/>
      <c r="D18" s="119"/>
      <c r="E18" s="160"/>
      <c r="F18" s="161"/>
    </row>
    <row r="19" spans="1:6" ht="38.25">
      <c r="A19" s="101" t="s">
        <v>68</v>
      </c>
      <c r="B19" s="328" t="s">
        <v>48</v>
      </c>
      <c r="C19" s="120" t="s">
        <v>204</v>
      </c>
      <c r="D19" s="103">
        <v>0.9</v>
      </c>
      <c r="E19" s="736"/>
      <c r="F19" s="161">
        <f>D19*E19</f>
        <v>0</v>
      </c>
    </row>
    <row r="20" spans="1:6" ht="38.25">
      <c r="A20" s="104" t="s">
        <v>69</v>
      </c>
      <c r="B20" s="331" t="s">
        <v>165</v>
      </c>
      <c r="C20" s="120" t="s">
        <v>204</v>
      </c>
      <c r="D20" s="103">
        <v>191.5</v>
      </c>
      <c r="E20" s="736"/>
      <c r="F20" s="161">
        <f>D20*E20</f>
        <v>0</v>
      </c>
    </row>
    <row r="21" spans="1:6" ht="51">
      <c r="A21" s="104" t="s">
        <v>70</v>
      </c>
      <c r="B21" s="331" t="s">
        <v>205</v>
      </c>
      <c r="C21" s="120"/>
      <c r="D21" s="197"/>
      <c r="E21" s="187"/>
      <c r="F21" s="170"/>
    </row>
    <row r="22" spans="1:6">
      <c r="A22" s="101"/>
      <c r="B22" s="332" t="s">
        <v>53</v>
      </c>
      <c r="C22" s="120" t="s">
        <v>204</v>
      </c>
      <c r="D22" s="155">
        <v>395</v>
      </c>
      <c r="E22" s="739"/>
      <c r="F22" s="170">
        <f>D22*E22</f>
        <v>0</v>
      </c>
    </row>
    <row r="23" spans="1:6">
      <c r="A23" s="104"/>
      <c r="B23" s="332" t="s">
        <v>52</v>
      </c>
      <c r="C23" s="120" t="s">
        <v>204</v>
      </c>
      <c r="D23" s="155">
        <v>15</v>
      </c>
      <c r="E23" s="739"/>
      <c r="F23" s="170">
        <f>D23*E23</f>
        <v>0</v>
      </c>
    </row>
    <row r="24" spans="1:6" ht="38.25">
      <c r="A24" s="101" t="s">
        <v>71</v>
      </c>
      <c r="B24" s="333" t="s">
        <v>25</v>
      </c>
      <c r="C24" s="317" t="s">
        <v>203</v>
      </c>
      <c r="D24" s="103">
        <v>900</v>
      </c>
      <c r="E24" s="736"/>
      <c r="F24" s="170">
        <f t="shared" ref="F24:F38" si="2">D24*E24</f>
        <v>0</v>
      </c>
    </row>
    <row r="25" spans="1:6" ht="76.5">
      <c r="A25" s="101" t="s">
        <v>72</v>
      </c>
      <c r="B25" s="334" t="s">
        <v>49</v>
      </c>
      <c r="C25" s="121" t="s">
        <v>6</v>
      </c>
      <c r="D25" s="105">
        <v>8</v>
      </c>
      <c r="E25" s="740"/>
      <c r="F25" s="169">
        <f t="shared" si="2"/>
        <v>0</v>
      </c>
    </row>
    <row r="26" spans="1:6" ht="38.25">
      <c r="A26" s="104" t="s">
        <v>73</v>
      </c>
      <c r="B26" s="328" t="s">
        <v>43</v>
      </c>
      <c r="C26" s="317" t="s">
        <v>203</v>
      </c>
      <c r="D26" s="103">
        <v>299</v>
      </c>
      <c r="E26" s="736"/>
      <c r="F26" s="170">
        <f t="shared" si="2"/>
        <v>0</v>
      </c>
    </row>
    <row r="27" spans="1:6" ht="51">
      <c r="A27" s="101" t="s">
        <v>74</v>
      </c>
      <c r="B27" s="331" t="s">
        <v>116</v>
      </c>
      <c r="C27" s="120" t="s">
        <v>204</v>
      </c>
      <c r="D27" s="103">
        <v>33.74</v>
      </c>
      <c r="E27" s="736"/>
      <c r="F27" s="170">
        <f t="shared" si="2"/>
        <v>0</v>
      </c>
    </row>
    <row r="28" spans="1:6" ht="63.75">
      <c r="A28" s="104" t="s">
        <v>75</v>
      </c>
      <c r="B28" s="331" t="s">
        <v>456</v>
      </c>
      <c r="C28" s="120" t="s">
        <v>204</v>
      </c>
      <c r="D28" s="103">
        <v>90.83</v>
      </c>
      <c r="E28" s="736"/>
      <c r="F28" s="170">
        <f t="shared" si="2"/>
        <v>0</v>
      </c>
    </row>
    <row r="29" spans="1:6" ht="102">
      <c r="A29" s="101" t="s">
        <v>76</v>
      </c>
      <c r="B29" s="328" t="s">
        <v>114</v>
      </c>
      <c r="C29" s="120" t="s">
        <v>204</v>
      </c>
      <c r="D29" s="103">
        <v>267</v>
      </c>
      <c r="E29" s="736"/>
      <c r="F29" s="170">
        <f t="shared" si="2"/>
        <v>0</v>
      </c>
    </row>
    <row r="30" spans="1:6" ht="51">
      <c r="A30" s="101" t="s">
        <v>77</v>
      </c>
      <c r="B30" s="335" t="s">
        <v>457</v>
      </c>
      <c r="C30" s="120" t="s">
        <v>204</v>
      </c>
      <c r="D30" s="103">
        <v>114.9</v>
      </c>
      <c r="E30" s="736"/>
      <c r="F30" s="170">
        <f t="shared" si="2"/>
        <v>0</v>
      </c>
    </row>
    <row r="31" spans="1:6" ht="38.25">
      <c r="A31" s="101" t="s">
        <v>78</v>
      </c>
      <c r="B31" s="335" t="s">
        <v>458</v>
      </c>
      <c r="C31" s="120" t="s">
        <v>204</v>
      </c>
      <c r="D31" s="103">
        <v>76.599999999999994</v>
      </c>
      <c r="E31" s="736"/>
      <c r="F31" s="170">
        <f t="shared" si="2"/>
        <v>0</v>
      </c>
    </row>
    <row r="32" spans="1:6" ht="38.25">
      <c r="A32" s="101" t="s">
        <v>79</v>
      </c>
      <c r="B32" s="333" t="s">
        <v>459</v>
      </c>
      <c r="C32" s="102" t="s">
        <v>9</v>
      </c>
      <c r="D32" s="103">
        <v>259.5</v>
      </c>
      <c r="E32" s="736"/>
      <c r="F32" s="170">
        <f t="shared" si="2"/>
        <v>0</v>
      </c>
    </row>
    <row r="33" spans="1:6" ht="38.25">
      <c r="A33" s="101" t="s">
        <v>80</v>
      </c>
      <c r="B33" s="333" t="s">
        <v>50</v>
      </c>
      <c r="C33" s="120" t="s">
        <v>204</v>
      </c>
      <c r="D33" s="103">
        <v>334.5</v>
      </c>
      <c r="E33" s="736"/>
      <c r="F33" s="170">
        <f t="shared" si="2"/>
        <v>0</v>
      </c>
    </row>
    <row r="34" spans="1:6" ht="38.25">
      <c r="A34" s="101" t="s">
        <v>86</v>
      </c>
      <c r="B34" s="336" t="s">
        <v>108</v>
      </c>
      <c r="C34" s="120" t="s">
        <v>204</v>
      </c>
      <c r="D34" s="103">
        <v>19.149999999999999</v>
      </c>
      <c r="E34" s="736"/>
      <c r="F34" s="170">
        <f t="shared" ref="F34" si="3">D34*E34</f>
        <v>0</v>
      </c>
    </row>
    <row r="35" spans="1:6" ht="63.75">
      <c r="A35" s="101" t="s">
        <v>85</v>
      </c>
      <c r="B35" s="328" t="s">
        <v>109</v>
      </c>
      <c r="C35" s="317" t="s">
        <v>203</v>
      </c>
      <c r="D35" s="103">
        <v>383</v>
      </c>
      <c r="E35" s="736"/>
      <c r="F35" s="170">
        <f t="shared" si="2"/>
        <v>0</v>
      </c>
    </row>
    <row r="36" spans="1:6" ht="38.25">
      <c r="A36" s="101" t="s">
        <v>84</v>
      </c>
      <c r="B36" s="337" t="s">
        <v>460</v>
      </c>
      <c r="C36" s="102" t="s">
        <v>9</v>
      </c>
      <c r="D36" s="103">
        <v>165</v>
      </c>
      <c r="E36" s="736"/>
      <c r="F36" s="170">
        <f t="shared" ref="F36" si="4">D36*E36</f>
        <v>0</v>
      </c>
    </row>
    <row r="37" spans="1:6" ht="38.25">
      <c r="A37" s="101" t="s">
        <v>83</v>
      </c>
      <c r="B37" s="331" t="s">
        <v>56</v>
      </c>
      <c r="C37" s="317" t="s">
        <v>204</v>
      </c>
      <c r="D37" s="103">
        <v>0.9</v>
      </c>
      <c r="E37" s="736"/>
      <c r="F37" s="170">
        <f t="shared" si="2"/>
        <v>0</v>
      </c>
    </row>
    <row r="38" spans="1:6" ht="26.25" thickBot="1">
      <c r="A38" s="189" t="s">
        <v>82</v>
      </c>
      <c r="B38" s="338" t="s">
        <v>67</v>
      </c>
      <c r="C38" s="190" t="s">
        <v>203</v>
      </c>
      <c r="D38" s="191">
        <v>4.5</v>
      </c>
      <c r="E38" s="738"/>
      <c r="F38" s="205">
        <f t="shared" si="2"/>
        <v>0</v>
      </c>
    </row>
    <row r="39" spans="1:6" ht="15" thickBot="1">
      <c r="A39" s="199" t="s">
        <v>36</v>
      </c>
      <c r="B39" s="200" t="s">
        <v>11</v>
      </c>
      <c r="C39" s="201"/>
      <c r="D39" s="202"/>
      <c r="E39" s="203"/>
      <c r="F39" s="204">
        <f>SUM(F19:F38)</f>
        <v>0</v>
      </c>
    </row>
    <row r="40" spans="1:6" ht="15" thickBot="1">
      <c r="A40" s="106"/>
      <c r="B40" s="127"/>
      <c r="C40" s="128"/>
      <c r="D40" s="129"/>
      <c r="E40" s="173"/>
      <c r="F40" s="162"/>
    </row>
    <row r="41" spans="1:6" ht="15" thickBot="1">
      <c r="A41" s="130"/>
      <c r="B41" s="131" t="s">
        <v>37</v>
      </c>
      <c r="C41" s="132"/>
      <c r="D41" s="133"/>
      <c r="E41" s="174"/>
      <c r="F41" s="175"/>
    </row>
    <row r="42" spans="1:6" ht="63.75">
      <c r="A42" s="114"/>
      <c r="B42" s="213" t="s">
        <v>20</v>
      </c>
      <c r="C42" s="214"/>
      <c r="D42" s="215"/>
      <c r="E42" s="216"/>
      <c r="F42" s="217"/>
    </row>
    <row r="43" spans="1:6" ht="76.5">
      <c r="A43" s="104" t="s">
        <v>90</v>
      </c>
      <c r="B43" s="333" t="s">
        <v>126</v>
      </c>
      <c r="C43" s="137" t="s">
        <v>9</v>
      </c>
      <c r="D43" s="138">
        <v>259.5</v>
      </c>
      <c r="E43" s="741"/>
      <c r="F43" s="179">
        <f t="shared" ref="F43:F53" si="5">D43*E43</f>
        <v>0</v>
      </c>
    </row>
    <row r="44" spans="1:6" ht="38.25">
      <c r="A44" s="339" t="s">
        <v>91</v>
      </c>
      <c r="B44" s="320" t="s">
        <v>490</v>
      </c>
      <c r="C44" s="314" t="s">
        <v>6</v>
      </c>
      <c r="D44" s="340">
        <v>2</v>
      </c>
      <c r="E44" s="742"/>
      <c r="F44" s="341">
        <f t="shared" si="5"/>
        <v>0</v>
      </c>
    </row>
    <row r="45" spans="1:6" ht="216.75">
      <c r="A45" s="104" t="s">
        <v>92</v>
      </c>
      <c r="B45" s="342" t="s">
        <v>127</v>
      </c>
      <c r="C45" s="137"/>
      <c r="D45" s="218"/>
      <c r="E45" s="178"/>
      <c r="F45" s="179"/>
    </row>
    <row r="46" spans="1:6">
      <c r="A46" s="104"/>
      <c r="B46" s="343" t="s">
        <v>26</v>
      </c>
      <c r="C46" s="137" t="s">
        <v>6</v>
      </c>
      <c r="D46" s="138">
        <v>10</v>
      </c>
      <c r="E46" s="741"/>
      <c r="F46" s="179">
        <f t="shared" si="5"/>
        <v>0</v>
      </c>
    </row>
    <row r="47" spans="1:6">
      <c r="A47" s="104"/>
      <c r="B47" s="343" t="s">
        <v>27</v>
      </c>
      <c r="C47" s="137" t="s">
        <v>6</v>
      </c>
      <c r="D47" s="138">
        <v>1</v>
      </c>
      <c r="E47" s="741"/>
      <c r="F47" s="179">
        <f t="shared" si="5"/>
        <v>0</v>
      </c>
    </row>
    <row r="48" spans="1:6">
      <c r="A48" s="104"/>
      <c r="B48" s="343" t="s">
        <v>121</v>
      </c>
      <c r="C48" s="137" t="s">
        <v>6</v>
      </c>
      <c r="D48" s="138">
        <v>1</v>
      </c>
      <c r="E48" s="741"/>
      <c r="F48" s="179">
        <f t="shared" ref="F48" si="6">D48*E48</f>
        <v>0</v>
      </c>
    </row>
    <row r="49" spans="1:6" ht="102">
      <c r="A49" s="104" t="s">
        <v>93</v>
      </c>
      <c r="B49" s="328" t="s">
        <v>166</v>
      </c>
      <c r="C49" s="102" t="s">
        <v>6</v>
      </c>
      <c r="D49" s="103">
        <v>7</v>
      </c>
      <c r="E49" s="737"/>
      <c r="F49" s="179">
        <f t="shared" si="5"/>
        <v>0</v>
      </c>
    </row>
    <row r="50" spans="1:6" ht="51">
      <c r="A50" s="104" t="s">
        <v>94</v>
      </c>
      <c r="B50" s="328" t="s">
        <v>57</v>
      </c>
      <c r="C50" s="102" t="s">
        <v>6</v>
      </c>
      <c r="D50" s="103">
        <v>7</v>
      </c>
      <c r="E50" s="737"/>
      <c r="F50" s="179">
        <f t="shared" si="5"/>
        <v>0</v>
      </c>
    </row>
    <row r="51" spans="1:6" ht="51">
      <c r="A51" s="104" t="s">
        <v>95</v>
      </c>
      <c r="B51" s="320" t="s">
        <v>115</v>
      </c>
      <c r="C51" s="102" t="s">
        <v>6</v>
      </c>
      <c r="D51" s="139">
        <v>7</v>
      </c>
      <c r="E51" s="737"/>
      <c r="F51" s="179">
        <f t="shared" si="5"/>
        <v>0</v>
      </c>
    </row>
    <row r="52" spans="1:6" ht="127.5">
      <c r="A52" s="104" t="s">
        <v>96</v>
      </c>
      <c r="B52" s="331" t="s">
        <v>51</v>
      </c>
      <c r="C52" s="102" t="s">
        <v>6</v>
      </c>
      <c r="D52" s="103">
        <v>1</v>
      </c>
      <c r="E52" s="736"/>
      <c r="F52" s="179">
        <f t="shared" si="5"/>
        <v>0</v>
      </c>
    </row>
    <row r="53" spans="1:6" ht="102.75" thickBot="1">
      <c r="A53" s="104" t="s">
        <v>491</v>
      </c>
      <c r="B53" s="330" t="s">
        <v>54</v>
      </c>
      <c r="C53" s="193" t="s">
        <v>9</v>
      </c>
      <c r="D53" s="191">
        <v>35</v>
      </c>
      <c r="E53" s="743"/>
      <c r="F53" s="211">
        <f t="shared" si="5"/>
        <v>0</v>
      </c>
    </row>
    <row r="54" spans="1:6" ht="15" thickBot="1">
      <c r="A54" s="140" t="s">
        <v>38</v>
      </c>
      <c r="B54" s="141" t="s">
        <v>22</v>
      </c>
      <c r="C54" s="142"/>
      <c r="D54" s="143"/>
      <c r="E54" s="180"/>
      <c r="F54" s="181">
        <f>SUM(F43:F53)</f>
        <v>0</v>
      </c>
    </row>
    <row r="55" spans="1:6" ht="15" thickBot="1">
      <c r="A55" s="106"/>
      <c r="B55" s="107"/>
      <c r="C55" s="108"/>
      <c r="D55" s="109"/>
      <c r="E55" s="162"/>
      <c r="F55" s="162"/>
    </row>
    <row r="56" spans="1:6" ht="15" thickBot="1">
      <c r="A56" s="110"/>
      <c r="B56" s="144" t="s">
        <v>39</v>
      </c>
      <c r="C56" s="145"/>
      <c r="D56" s="146"/>
      <c r="E56" s="182"/>
      <c r="F56" s="183"/>
    </row>
    <row r="57" spans="1:6" ht="76.5">
      <c r="A57" s="101"/>
      <c r="B57" s="115" t="s">
        <v>8</v>
      </c>
      <c r="C57" s="116"/>
      <c r="D57" s="117"/>
      <c r="E57" s="166"/>
      <c r="F57" s="167"/>
    </row>
    <row r="58" spans="1:6" ht="25.5">
      <c r="A58" s="104" t="s">
        <v>97</v>
      </c>
      <c r="B58" s="328" t="s">
        <v>41</v>
      </c>
      <c r="C58" s="102" t="s">
        <v>15</v>
      </c>
      <c r="D58" s="103">
        <v>8</v>
      </c>
      <c r="E58" s="744"/>
      <c r="F58" s="161">
        <f t="shared" ref="F58:F68" si="7">D58*E58</f>
        <v>0</v>
      </c>
    </row>
    <row r="59" spans="1:6" ht="25.5">
      <c r="A59" s="104" t="s">
        <v>98</v>
      </c>
      <c r="B59" s="328" t="s">
        <v>58</v>
      </c>
      <c r="C59" s="102" t="s">
        <v>28</v>
      </c>
      <c r="D59" s="103">
        <v>15</v>
      </c>
      <c r="E59" s="737"/>
      <c r="F59" s="161">
        <f t="shared" si="7"/>
        <v>0</v>
      </c>
    </row>
    <row r="60" spans="1:6" ht="25.5">
      <c r="A60" s="104" t="s">
        <v>99</v>
      </c>
      <c r="B60" s="344" t="s">
        <v>42</v>
      </c>
      <c r="C60" s="317" t="s">
        <v>9</v>
      </c>
      <c r="D60" s="319">
        <v>259.5</v>
      </c>
      <c r="E60" s="745"/>
      <c r="F60" s="161">
        <f t="shared" si="7"/>
        <v>0</v>
      </c>
    </row>
    <row r="61" spans="1:6" ht="25.5">
      <c r="A61" s="104" t="s">
        <v>100</v>
      </c>
      <c r="B61" s="333" t="s">
        <v>461</v>
      </c>
      <c r="C61" s="102" t="s">
        <v>203</v>
      </c>
      <c r="D61" s="103">
        <v>383</v>
      </c>
      <c r="E61" s="746"/>
      <c r="F61" s="161">
        <f t="shared" si="7"/>
        <v>0</v>
      </c>
    </row>
    <row r="62" spans="1:6" ht="25.5">
      <c r="A62" s="104" t="s">
        <v>101</v>
      </c>
      <c r="B62" s="333" t="s">
        <v>462</v>
      </c>
      <c r="C62" s="102" t="s">
        <v>203</v>
      </c>
      <c r="D62" s="103">
        <v>383</v>
      </c>
      <c r="E62" s="746"/>
      <c r="F62" s="161">
        <f t="shared" si="7"/>
        <v>0</v>
      </c>
    </row>
    <row r="63" spans="1:6" ht="25.5">
      <c r="A63" s="104" t="s">
        <v>102</v>
      </c>
      <c r="B63" s="336" t="s">
        <v>111</v>
      </c>
      <c r="C63" s="317" t="s">
        <v>9</v>
      </c>
      <c r="D63" s="319">
        <v>31</v>
      </c>
      <c r="E63" s="746"/>
      <c r="F63" s="161">
        <f t="shared" ref="F63:F64" si="8">D63*E63</f>
        <v>0</v>
      </c>
    </row>
    <row r="64" spans="1:6" ht="51">
      <c r="A64" s="147" t="s">
        <v>103</v>
      </c>
      <c r="B64" s="344" t="s">
        <v>463</v>
      </c>
      <c r="C64" s="317" t="s">
        <v>9</v>
      </c>
      <c r="D64" s="319">
        <v>259.5</v>
      </c>
      <c r="E64" s="745"/>
      <c r="F64" s="161">
        <f t="shared" si="8"/>
        <v>0</v>
      </c>
    </row>
    <row r="65" spans="1:6" ht="38.25">
      <c r="A65" s="147" t="s">
        <v>104</v>
      </c>
      <c r="B65" s="320" t="s">
        <v>167</v>
      </c>
      <c r="C65" s="317" t="s">
        <v>6</v>
      </c>
      <c r="D65" s="319">
        <v>12</v>
      </c>
      <c r="E65" s="745"/>
      <c r="F65" s="161">
        <f t="shared" ref="F65" si="9">D65*E65</f>
        <v>0</v>
      </c>
    </row>
    <row r="66" spans="1:6" ht="51">
      <c r="A66" s="104" t="s">
        <v>105</v>
      </c>
      <c r="B66" s="320" t="s">
        <v>168</v>
      </c>
      <c r="C66" s="317" t="s">
        <v>9</v>
      </c>
      <c r="D66" s="103">
        <v>259.5</v>
      </c>
      <c r="E66" s="736"/>
      <c r="F66" s="161">
        <f t="shared" ref="F66" si="10">D66*E66</f>
        <v>0</v>
      </c>
    </row>
    <row r="67" spans="1:6" ht="114.75">
      <c r="A67" s="104" t="s">
        <v>106</v>
      </c>
      <c r="B67" s="345" t="s">
        <v>46</v>
      </c>
      <c r="C67" s="102" t="s">
        <v>9</v>
      </c>
      <c r="D67" s="103">
        <v>259.5</v>
      </c>
      <c r="E67" s="736"/>
      <c r="F67" s="161">
        <f t="shared" si="7"/>
        <v>0</v>
      </c>
    </row>
    <row r="68" spans="1:6" ht="51.75" thickBot="1">
      <c r="A68" s="219" t="s">
        <v>107</v>
      </c>
      <c r="B68" s="346" t="s">
        <v>464</v>
      </c>
      <c r="C68" s="193" t="s">
        <v>7</v>
      </c>
      <c r="D68" s="191">
        <v>1</v>
      </c>
      <c r="E68" s="738"/>
      <c r="F68" s="192">
        <f t="shared" si="7"/>
        <v>0</v>
      </c>
    </row>
    <row r="69" spans="1:6" ht="15" thickBot="1">
      <c r="A69" s="149" t="s">
        <v>40</v>
      </c>
      <c r="B69" s="150" t="s">
        <v>10</v>
      </c>
      <c r="C69" s="151"/>
      <c r="D69" s="152"/>
      <c r="E69" s="185"/>
      <c r="F69" s="186">
        <f>SUM(F58:F68)</f>
        <v>0</v>
      </c>
    </row>
    <row r="70" spans="1:6" ht="15" thickBot="1">
      <c r="D70" s="154"/>
    </row>
    <row r="71" spans="1:6" ht="15" thickBot="1">
      <c r="A71" s="220"/>
      <c r="B71" s="221" t="s">
        <v>172</v>
      </c>
      <c r="C71" s="222"/>
      <c r="D71" s="223"/>
      <c r="E71" s="224"/>
      <c r="F71" s="225">
        <f>F13+F39+F54+F69</f>
        <v>0</v>
      </c>
    </row>
    <row r="72" spans="1:6">
      <c r="D72" s="154"/>
    </row>
    <row r="73" spans="1:6">
      <c r="D73" s="154"/>
    </row>
    <row r="74" spans="1:6">
      <c r="D74" s="154"/>
    </row>
    <row r="75" spans="1:6">
      <c r="D75" s="154"/>
    </row>
    <row r="76" spans="1:6">
      <c r="D76" s="154"/>
    </row>
    <row r="77" spans="1:6">
      <c r="D77" s="154"/>
    </row>
    <row r="78" spans="1:6">
      <c r="D78" s="154"/>
    </row>
    <row r="79" spans="1:6">
      <c r="D79" s="154"/>
    </row>
    <row r="80" spans="1:6">
      <c r="D80" s="154"/>
    </row>
    <row r="81" spans="4:4">
      <c r="D81" s="154"/>
    </row>
    <row r="82" spans="4:4">
      <c r="D82" s="154"/>
    </row>
    <row r="83" spans="4:4">
      <c r="D83" s="154"/>
    </row>
    <row r="84" spans="4:4">
      <c r="D84" s="154"/>
    </row>
    <row r="85" spans="4:4">
      <c r="D85" s="154"/>
    </row>
    <row r="86" spans="4:4">
      <c r="D86" s="154"/>
    </row>
    <row r="87" spans="4:4">
      <c r="D87" s="154"/>
    </row>
    <row r="88" spans="4:4">
      <c r="D88" s="154"/>
    </row>
    <row r="89" spans="4:4">
      <c r="D89" s="154"/>
    </row>
    <row r="90" spans="4:4">
      <c r="D90" s="154"/>
    </row>
    <row r="91" spans="4:4">
      <c r="D91" s="154"/>
    </row>
    <row r="92" spans="4:4">
      <c r="D92" s="154"/>
    </row>
    <row r="93" spans="4:4">
      <c r="D93" s="154"/>
    </row>
    <row r="94" spans="4:4">
      <c r="D94" s="154"/>
    </row>
    <row r="95" spans="4:4">
      <c r="D95" s="154"/>
    </row>
    <row r="96" spans="4:4">
      <c r="D96" s="154"/>
    </row>
    <row r="97" spans="4:4">
      <c r="D97" s="154"/>
    </row>
    <row r="98" spans="4:4">
      <c r="D98" s="154"/>
    </row>
  </sheetData>
  <sheetProtection algorithmName="SHA-512" hashValue="/85i52SkH4GhfljajVOLyUpt3vWn2j3yA+RnfPkRJoxr4/FU8ViDP4mQNEj0nt4/8P2NRSwVHWjX7rSXSe6/gA==" saltValue="8PGcxUZtHp05UqfvQcLARQ==" spinCount="100000" sheet="1" objects="1" scenarios="1"/>
  <phoneticPr fontId="0"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
  <sheetViews>
    <sheetView tabSelected="1" view="pageBreakPreview" zoomScaleNormal="100" zoomScaleSheetLayoutView="100" workbookViewId="0">
      <pane ySplit="3" topLeftCell="A42" activePane="bottomLeft" state="frozen"/>
      <selection activeCell="H96" sqref="H96"/>
      <selection pane="bottomLeft" activeCell="E45" sqref="E45:E47"/>
    </sheetView>
  </sheetViews>
  <sheetFormatPr defaultRowHeight="14.25"/>
  <cols>
    <col min="1" max="1" width="5.7109375" style="153" customWidth="1"/>
    <col min="2" max="2" width="42.5703125" style="347" customWidth="1"/>
    <col min="3" max="3" width="6.5703125" style="92" bestFit="1" customWidth="1"/>
    <col min="4" max="4" width="8.42578125" style="93" bestFit="1" customWidth="1"/>
    <col min="5" max="5" width="12.140625" style="156" customWidth="1"/>
    <col min="6" max="6" width="13.140625" style="156" customWidth="1"/>
    <col min="7" max="7" width="9.140625" style="324"/>
    <col min="8" max="16384" width="9.140625" style="325"/>
  </cols>
  <sheetData>
    <row r="1" spans="1:7">
      <c r="A1" s="91" t="s">
        <v>129</v>
      </c>
      <c r="B1" s="323" t="s">
        <v>130</v>
      </c>
    </row>
    <row r="2" spans="1:7" ht="15" thickBot="1">
      <c r="A2" s="91"/>
      <c r="B2" s="323"/>
    </row>
    <row r="3" spans="1:7" ht="26.25" thickBot="1">
      <c r="A3" s="94" t="s">
        <v>0</v>
      </c>
      <c r="B3" s="95" t="s">
        <v>1</v>
      </c>
      <c r="C3" s="95" t="s">
        <v>2</v>
      </c>
      <c r="D3" s="96" t="s">
        <v>3</v>
      </c>
      <c r="E3" s="348" t="s">
        <v>4</v>
      </c>
      <c r="F3" s="157" t="s">
        <v>5</v>
      </c>
    </row>
    <row r="4" spans="1:7" s="327" customFormat="1" ht="15" thickBot="1">
      <c r="A4" s="97"/>
      <c r="B4" s="98"/>
      <c r="C4" s="98"/>
      <c r="D4" s="99"/>
      <c r="E4" s="158"/>
      <c r="F4" s="159"/>
      <c r="G4" s="326"/>
    </row>
    <row r="5" spans="1:7">
      <c r="A5" s="110"/>
      <c r="B5" s="365" t="s">
        <v>29</v>
      </c>
      <c r="C5" s="366"/>
      <c r="D5" s="367"/>
      <c r="E5" s="368"/>
      <c r="F5" s="369"/>
    </row>
    <row r="6" spans="1:7" ht="38.25">
      <c r="A6" s="104" t="s">
        <v>60</v>
      </c>
      <c r="B6" s="328" t="s">
        <v>55</v>
      </c>
      <c r="C6" s="102" t="s">
        <v>6</v>
      </c>
      <c r="D6" s="103">
        <v>1</v>
      </c>
      <c r="E6" s="737"/>
      <c r="F6" s="179">
        <f t="shared" ref="F6:F10" si="0">D6*E6</f>
        <v>0</v>
      </c>
    </row>
    <row r="7" spans="1:7" ht="25.5">
      <c r="A7" s="104" t="s">
        <v>66</v>
      </c>
      <c r="B7" s="328" t="s">
        <v>44</v>
      </c>
      <c r="C7" s="102" t="s">
        <v>9</v>
      </c>
      <c r="D7" s="103">
        <v>349.9</v>
      </c>
      <c r="E7" s="736"/>
      <c r="F7" s="161">
        <f t="shared" si="0"/>
        <v>0</v>
      </c>
    </row>
    <row r="8" spans="1:7" ht="25.5">
      <c r="A8" s="104" t="s">
        <v>65</v>
      </c>
      <c r="B8" s="329" t="s">
        <v>24</v>
      </c>
      <c r="C8" s="102" t="s">
        <v>6</v>
      </c>
      <c r="D8" s="103">
        <v>11</v>
      </c>
      <c r="E8" s="736"/>
      <c r="F8" s="161">
        <f t="shared" si="0"/>
        <v>0</v>
      </c>
    </row>
    <row r="9" spans="1:7" ht="51">
      <c r="A9" s="104" t="s">
        <v>64</v>
      </c>
      <c r="B9" s="349" t="s">
        <v>131</v>
      </c>
      <c r="C9" s="102" t="s">
        <v>9</v>
      </c>
      <c r="D9" s="103">
        <v>173</v>
      </c>
      <c r="E9" s="736"/>
      <c r="F9" s="161">
        <f t="shared" si="0"/>
        <v>0</v>
      </c>
    </row>
    <row r="10" spans="1:7" ht="77.25" thickBot="1">
      <c r="A10" s="104" t="s">
        <v>63</v>
      </c>
      <c r="B10" s="330" t="s">
        <v>132</v>
      </c>
      <c r="C10" s="190" t="s">
        <v>203</v>
      </c>
      <c r="D10" s="191">
        <v>632</v>
      </c>
      <c r="E10" s="738"/>
      <c r="F10" s="192">
        <f t="shared" si="0"/>
        <v>0</v>
      </c>
    </row>
    <row r="11" spans="1:7" ht="15" thickBot="1">
      <c r="A11" s="359" t="s">
        <v>34</v>
      </c>
      <c r="B11" s="360" t="s">
        <v>12</v>
      </c>
      <c r="C11" s="361"/>
      <c r="D11" s="362"/>
      <c r="E11" s="363"/>
      <c r="F11" s="364">
        <f>SUM(F6:F10)</f>
        <v>0</v>
      </c>
    </row>
    <row r="12" spans="1:7" ht="15" thickBot="1">
      <c r="A12" s="206"/>
      <c r="B12" s="107"/>
      <c r="C12" s="108"/>
      <c r="D12" s="109"/>
      <c r="E12" s="162"/>
      <c r="F12" s="207"/>
    </row>
    <row r="13" spans="1:7" ht="15" thickBot="1">
      <c r="A13" s="226"/>
      <c r="B13" s="111" t="s">
        <v>35</v>
      </c>
      <c r="C13" s="112"/>
      <c r="D13" s="113"/>
      <c r="E13" s="164"/>
      <c r="F13" s="165"/>
    </row>
    <row r="14" spans="1:7" ht="63.75">
      <c r="A14" s="147"/>
      <c r="B14" s="115" t="s">
        <v>47</v>
      </c>
      <c r="C14" s="116"/>
      <c r="D14" s="117"/>
      <c r="E14" s="166"/>
      <c r="F14" s="167"/>
    </row>
    <row r="15" spans="1:7" ht="51">
      <c r="A15" s="114"/>
      <c r="B15" s="118" t="s">
        <v>21</v>
      </c>
      <c r="C15" s="102"/>
      <c r="D15" s="119"/>
      <c r="E15" s="160"/>
      <c r="F15" s="161"/>
    </row>
    <row r="16" spans="1:7" ht="63.75">
      <c r="A16" s="101"/>
      <c r="B16" s="118" t="s">
        <v>123</v>
      </c>
      <c r="C16" s="102"/>
      <c r="D16" s="119"/>
      <c r="E16" s="160"/>
      <c r="F16" s="161"/>
    </row>
    <row r="17" spans="1:6" ht="38.25">
      <c r="A17" s="104" t="s">
        <v>68</v>
      </c>
      <c r="B17" s="328" t="s">
        <v>48</v>
      </c>
      <c r="C17" s="120" t="s">
        <v>204</v>
      </c>
      <c r="D17" s="103">
        <v>0.9</v>
      </c>
      <c r="E17" s="736"/>
      <c r="F17" s="161">
        <f>D17*E17</f>
        <v>0</v>
      </c>
    </row>
    <row r="18" spans="1:6" ht="38.25">
      <c r="A18" s="104" t="s">
        <v>69</v>
      </c>
      <c r="B18" s="331" t="s">
        <v>165</v>
      </c>
      <c r="C18" s="120" t="s">
        <v>204</v>
      </c>
      <c r="D18" s="103">
        <v>316</v>
      </c>
      <c r="E18" s="736"/>
      <c r="F18" s="161">
        <f>D18*E18</f>
        <v>0</v>
      </c>
    </row>
    <row r="19" spans="1:6" ht="51">
      <c r="A19" s="104" t="s">
        <v>70</v>
      </c>
      <c r="B19" s="331" t="s">
        <v>205</v>
      </c>
      <c r="C19" s="120"/>
      <c r="D19" s="197"/>
      <c r="E19" s="739"/>
      <c r="F19" s="170"/>
    </row>
    <row r="20" spans="1:6">
      <c r="A20" s="104"/>
      <c r="B20" s="332" t="s">
        <v>53</v>
      </c>
      <c r="C20" s="120" t="s">
        <v>204</v>
      </c>
      <c r="D20" s="155">
        <v>405</v>
      </c>
      <c r="E20" s="739"/>
      <c r="F20" s="170">
        <f>D20*E20</f>
        <v>0</v>
      </c>
    </row>
    <row r="21" spans="1:6">
      <c r="A21" s="104"/>
      <c r="B21" s="332" t="s">
        <v>52</v>
      </c>
      <c r="C21" s="120" t="s">
        <v>204</v>
      </c>
      <c r="D21" s="155">
        <v>15</v>
      </c>
      <c r="E21" s="739"/>
      <c r="F21" s="170">
        <f>D21*E21</f>
        <v>0</v>
      </c>
    </row>
    <row r="22" spans="1:6" ht="38.25">
      <c r="A22" s="104" t="s">
        <v>71</v>
      </c>
      <c r="B22" s="333" t="s">
        <v>25</v>
      </c>
      <c r="C22" s="317" t="s">
        <v>203</v>
      </c>
      <c r="D22" s="103">
        <v>1050</v>
      </c>
      <c r="E22" s="736"/>
      <c r="F22" s="170">
        <f t="shared" ref="F22:F36" si="1">D22*E22</f>
        <v>0</v>
      </c>
    </row>
    <row r="23" spans="1:6" ht="76.5">
      <c r="A23" s="104" t="s">
        <v>72</v>
      </c>
      <c r="B23" s="328" t="s">
        <v>49</v>
      </c>
      <c r="C23" s="120" t="s">
        <v>6</v>
      </c>
      <c r="D23" s="103">
        <v>18</v>
      </c>
      <c r="E23" s="737"/>
      <c r="F23" s="170">
        <f t="shared" si="1"/>
        <v>0</v>
      </c>
    </row>
    <row r="24" spans="1:6" ht="38.25">
      <c r="A24" s="104" t="s">
        <v>73</v>
      </c>
      <c r="B24" s="328" t="s">
        <v>43</v>
      </c>
      <c r="C24" s="317" t="s">
        <v>203</v>
      </c>
      <c r="D24" s="103">
        <v>368</v>
      </c>
      <c r="E24" s="736"/>
      <c r="F24" s="170">
        <f t="shared" si="1"/>
        <v>0</v>
      </c>
    </row>
    <row r="25" spans="1:6" ht="51">
      <c r="A25" s="104" t="s">
        <v>74</v>
      </c>
      <c r="B25" s="331" t="s">
        <v>116</v>
      </c>
      <c r="C25" s="120" t="s">
        <v>204</v>
      </c>
      <c r="D25" s="103">
        <v>41.4</v>
      </c>
      <c r="E25" s="736"/>
      <c r="F25" s="170">
        <f t="shared" si="1"/>
        <v>0</v>
      </c>
    </row>
    <row r="26" spans="1:6" ht="63.75">
      <c r="A26" s="104" t="s">
        <v>75</v>
      </c>
      <c r="B26" s="331" t="s">
        <v>456</v>
      </c>
      <c r="C26" s="120" t="s">
        <v>204</v>
      </c>
      <c r="D26" s="103">
        <v>122.47</v>
      </c>
      <c r="E26" s="736"/>
      <c r="F26" s="170">
        <f t="shared" si="1"/>
        <v>0</v>
      </c>
    </row>
    <row r="27" spans="1:6" ht="102">
      <c r="A27" s="104" t="s">
        <v>76</v>
      </c>
      <c r="B27" s="328" t="s">
        <v>114</v>
      </c>
      <c r="C27" s="120" t="s">
        <v>204</v>
      </c>
      <c r="D27" s="103">
        <v>246</v>
      </c>
      <c r="E27" s="736"/>
      <c r="F27" s="170">
        <f t="shared" si="1"/>
        <v>0</v>
      </c>
    </row>
    <row r="28" spans="1:6" ht="51">
      <c r="A28" s="104" t="s">
        <v>77</v>
      </c>
      <c r="B28" s="335" t="s">
        <v>457</v>
      </c>
      <c r="C28" s="120" t="s">
        <v>204</v>
      </c>
      <c r="D28" s="103">
        <v>189.6</v>
      </c>
      <c r="E28" s="736"/>
      <c r="F28" s="170">
        <f t="shared" si="1"/>
        <v>0</v>
      </c>
    </row>
    <row r="29" spans="1:6" ht="38.25">
      <c r="A29" s="104" t="s">
        <v>78</v>
      </c>
      <c r="B29" s="335" t="s">
        <v>458</v>
      </c>
      <c r="C29" s="120" t="s">
        <v>204</v>
      </c>
      <c r="D29" s="103">
        <v>126.4</v>
      </c>
      <c r="E29" s="736"/>
      <c r="F29" s="170">
        <f t="shared" si="1"/>
        <v>0</v>
      </c>
    </row>
    <row r="30" spans="1:6" ht="38.25">
      <c r="A30" s="104" t="s">
        <v>79</v>
      </c>
      <c r="B30" s="333" t="s">
        <v>459</v>
      </c>
      <c r="C30" s="102" t="s">
        <v>9</v>
      </c>
      <c r="D30" s="103">
        <v>349.9</v>
      </c>
      <c r="E30" s="736"/>
      <c r="F30" s="170">
        <f t="shared" si="1"/>
        <v>0</v>
      </c>
    </row>
    <row r="31" spans="1:6" ht="38.25">
      <c r="A31" s="104" t="s">
        <v>80</v>
      </c>
      <c r="B31" s="333" t="s">
        <v>50</v>
      </c>
      <c r="C31" s="120" t="s">
        <v>204</v>
      </c>
      <c r="D31" s="103">
        <v>490</v>
      </c>
      <c r="E31" s="736"/>
      <c r="F31" s="170">
        <f t="shared" si="1"/>
        <v>0</v>
      </c>
    </row>
    <row r="32" spans="1:6" ht="38.25">
      <c r="A32" s="104" t="s">
        <v>86</v>
      </c>
      <c r="B32" s="350" t="s">
        <v>108</v>
      </c>
      <c r="C32" s="120" t="s">
        <v>204</v>
      </c>
      <c r="D32" s="103">
        <v>31.6</v>
      </c>
      <c r="E32" s="736"/>
      <c r="F32" s="170">
        <f t="shared" si="1"/>
        <v>0</v>
      </c>
    </row>
    <row r="33" spans="1:6" ht="63.75">
      <c r="A33" s="104" t="s">
        <v>85</v>
      </c>
      <c r="B33" s="328" t="s">
        <v>109</v>
      </c>
      <c r="C33" s="317" t="s">
        <v>203</v>
      </c>
      <c r="D33" s="103">
        <v>632</v>
      </c>
      <c r="E33" s="736"/>
      <c r="F33" s="170">
        <f t="shared" si="1"/>
        <v>0</v>
      </c>
    </row>
    <row r="34" spans="1:6" ht="38.25">
      <c r="A34" s="104" t="s">
        <v>84</v>
      </c>
      <c r="B34" s="337" t="s">
        <v>460</v>
      </c>
      <c r="C34" s="102" t="s">
        <v>9</v>
      </c>
      <c r="D34" s="103">
        <v>176.5</v>
      </c>
      <c r="E34" s="736"/>
      <c r="F34" s="170">
        <f t="shared" si="1"/>
        <v>0</v>
      </c>
    </row>
    <row r="35" spans="1:6" ht="38.25">
      <c r="A35" s="104" t="s">
        <v>83</v>
      </c>
      <c r="B35" s="331" t="s">
        <v>56</v>
      </c>
      <c r="C35" s="317" t="s">
        <v>204</v>
      </c>
      <c r="D35" s="103">
        <v>0.9</v>
      </c>
      <c r="E35" s="736"/>
      <c r="F35" s="170">
        <f t="shared" si="1"/>
        <v>0</v>
      </c>
    </row>
    <row r="36" spans="1:6" ht="26.25" thickBot="1">
      <c r="A36" s="147" t="s">
        <v>82</v>
      </c>
      <c r="B36" s="351" t="s">
        <v>67</v>
      </c>
      <c r="C36" s="148" t="s">
        <v>203</v>
      </c>
      <c r="D36" s="198">
        <v>4.5</v>
      </c>
      <c r="E36" s="747"/>
      <c r="F36" s="168">
        <f t="shared" si="1"/>
        <v>0</v>
      </c>
    </row>
    <row r="37" spans="1:6" ht="15" thickBot="1">
      <c r="A37" s="123" t="s">
        <v>36</v>
      </c>
      <c r="B37" s="124" t="s">
        <v>11</v>
      </c>
      <c r="C37" s="125"/>
      <c r="D37" s="126"/>
      <c r="E37" s="171"/>
      <c r="F37" s="172">
        <f>SUM(F17:F36)</f>
        <v>0</v>
      </c>
    </row>
    <row r="38" spans="1:6" ht="15" thickBot="1">
      <c r="A38" s="106"/>
      <c r="B38" s="127"/>
      <c r="C38" s="128"/>
      <c r="D38" s="129"/>
      <c r="E38" s="173"/>
      <c r="F38" s="162"/>
    </row>
    <row r="39" spans="1:6" ht="15" thickBot="1">
      <c r="A39" s="130"/>
      <c r="B39" s="131" t="s">
        <v>37</v>
      </c>
      <c r="C39" s="132"/>
      <c r="D39" s="133"/>
      <c r="E39" s="174"/>
      <c r="F39" s="175"/>
    </row>
    <row r="40" spans="1:6" ht="63.75">
      <c r="A40" s="114"/>
      <c r="B40" s="134" t="s">
        <v>20</v>
      </c>
      <c r="C40" s="135"/>
      <c r="D40" s="136"/>
      <c r="E40" s="176"/>
      <c r="F40" s="177"/>
    </row>
    <row r="41" spans="1:6" ht="76.5">
      <c r="A41" s="101" t="s">
        <v>90</v>
      </c>
      <c r="B41" s="328" t="s">
        <v>465</v>
      </c>
      <c r="C41" s="137" t="s">
        <v>9</v>
      </c>
      <c r="D41" s="138">
        <v>349.9</v>
      </c>
      <c r="E41" s="741"/>
      <c r="F41" s="179">
        <f t="shared" ref="F41:F43" si="2">D41*E41</f>
        <v>0</v>
      </c>
    </row>
    <row r="42" spans="1:6" ht="216.75">
      <c r="A42" s="104" t="s">
        <v>91</v>
      </c>
      <c r="B42" s="342" t="s">
        <v>133</v>
      </c>
      <c r="C42" s="137"/>
      <c r="D42" s="218"/>
      <c r="E42" s="178"/>
      <c r="F42" s="179"/>
    </row>
    <row r="43" spans="1:6" s="324" customFormat="1" ht="12.75">
      <c r="A43" s="101"/>
      <c r="B43" s="343" t="s">
        <v>120</v>
      </c>
      <c r="C43" s="137" t="s">
        <v>6</v>
      </c>
      <c r="D43" s="138">
        <v>2</v>
      </c>
      <c r="E43" s="741"/>
      <c r="F43" s="179">
        <f t="shared" si="2"/>
        <v>0</v>
      </c>
    </row>
    <row r="44" spans="1:6" s="324" customFormat="1" ht="12.75">
      <c r="A44" s="101"/>
      <c r="B44" s="343" t="s">
        <v>136</v>
      </c>
      <c r="C44" s="137"/>
      <c r="D44" s="138"/>
      <c r="E44" s="178"/>
      <c r="F44" s="179"/>
    </row>
    <row r="45" spans="1:6" s="324" customFormat="1" ht="12.75">
      <c r="A45" s="101"/>
      <c r="B45" s="343" t="s">
        <v>134</v>
      </c>
      <c r="C45" s="137" t="s">
        <v>6</v>
      </c>
      <c r="D45" s="138">
        <v>2</v>
      </c>
      <c r="E45" s="741"/>
      <c r="F45" s="179">
        <f t="shared" ref="F45" si="3">D45*E45</f>
        <v>0</v>
      </c>
    </row>
    <row r="46" spans="1:6" s="324" customFormat="1" ht="12.75">
      <c r="A46" s="101"/>
      <c r="B46" s="343" t="s">
        <v>135</v>
      </c>
      <c r="C46" s="137" t="s">
        <v>6</v>
      </c>
      <c r="D46" s="138">
        <v>4</v>
      </c>
      <c r="E46" s="741"/>
      <c r="F46" s="179">
        <f t="shared" ref="F46" si="4">D46*E46</f>
        <v>0</v>
      </c>
    </row>
    <row r="47" spans="1:6" s="324" customFormat="1" ht="26.25" thickBot="1">
      <c r="A47" s="189"/>
      <c r="B47" s="352" t="s">
        <v>137</v>
      </c>
      <c r="C47" s="209" t="s">
        <v>6</v>
      </c>
      <c r="D47" s="210">
        <v>4</v>
      </c>
      <c r="E47" s="751"/>
      <c r="F47" s="211">
        <f t="shared" ref="F47" si="5">D47*E47</f>
        <v>0</v>
      </c>
    </row>
    <row r="48" spans="1:6" s="324" customFormat="1" ht="13.5" thickBot="1">
      <c r="A48" s="232" t="s">
        <v>38</v>
      </c>
      <c r="B48" s="227" t="s">
        <v>22</v>
      </c>
      <c r="C48" s="228"/>
      <c r="D48" s="229"/>
      <c r="E48" s="230"/>
      <c r="F48" s="231">
        <f>SUM(F41:F47)</f>
        <v>0</v>
      </c>
    </row>
    <row r="49" spans="1:6" s="324" customFormat="1" ht="13.5" thickBot="1">
      <c r="A49" s="106"/>
      <c r="B49" s="107"/>
      <c r="C49" s="108"/>
      <c r="D49" s="109"/>
      <c r="E49" s="162"/>
      <c r="F49" s="162"/>
    </row>
    <row r="50" spans="1:6" s="324" customFormat="1" ht="13.5" thickBot="1">
      <c r="A50" s="110"/>
      <c r="B50" s="144" t="s">
        <v>39</v>
      </c>
      <c r="C50" s="145"/>
      <c r="D50" s="146"/>
      <c r="E50" s="182"/>
      <c r="F50" s="183"/>
    </row>
    <row r="51" spans="1:6" s="324" customFormat="1" ht="76.5">
      <c r="A51" s="101"/>
      <c r="B51" s="115" t="s">
        <v>8</v>
      </c>
      <c r="C51" s="116"/>
      <c r="D51" s="117"/>
      <c r="E51" s="166"/>
      <c r="F51" s="167"/>
    </row>
    <row r="52" spans="1:6" s="324" customFormat="1" ht="25.5">
      <c r="A52" s="104" t="s">
        <v>97</v>
      </c>
      <c r="B52" s="328" t="s">
        <v>41</v>
      </c>
      <c r="C52" s="102" t="s">
        <v>15</v>
      </c>
      <c r="D52" s="103">
        <v>12</v>
      </c>
      <c r="E52" s="744"/>
      <c r="F52" s="161">
        <f t="shared" ref="F52:F59" si="6">D52*E52</f>
        <v>0</v>
      </c>
    </row>
    <row r="53" spans="1:6" s="324" customFormat="1" ht="25.5">
      <c r="A53" s="104" t="s">
        <v>98</v>
      </c>
      <c r="B53" s="328" t="s">
        <v>58</v>
      </c>
      <c r="C53" s="102" t="s">
        <v>28</v>
      </c>
      <c r="D53" s="103">
        <v>20</v>
      </c>
      <c r="E53" s="737"/>
      <c r="F53" s="161">
        <f t="shared" si="6"/>
        <v>0</v>
      </c>
    </row>
    <row r="54" spans="1:6" s="324" customFormat="1" ht="25.5">
      <c r="A54" s="104" t="s">
        <v>99</v>
      </c>
      <c r="B54" s="344" t="s">
        <v>42</v>
      </c>
      <c r="C54" s="317" t="s">
        <v>9</v>
      </c>
      <c r="D54" s="319">
        <v>349.9</v>
      </c>
      <c r="E54" s="745"/>
      <c r="F54" s="161">
        <f t="shared" si="6"/>
        <v>0</v>
      </c>
    </row>
    <row r="55" spans="1:6" s="324" customFormat="1" ht="25.5">
      <c r="A55" s="104" t="s">
        <v>100</v>
      </c>
      <c r="B55" s="333" t="s">
        <v>466</v>
      </c>
      <c r="C55" s="102" t="s">
        <v>203</v>
      </c>
      <c r="D55" s="103">
        <v>632</v>
      </c>
      <c r="E55" s="746"/>
      <c r="F55" s="161">
        <f t="shared" si="6"/>
        <v>0</v>
      </c>
    </row>
    <row r="56" spans="1:6" s="324" customFormat="1" ht="25.5">
      <c r="A56" s="104" t="s">
        <v>101</v>
      </c>
      <c r="B56" s="333" t="s">
        <v>467</v>
      </c>
      <c r="C56" s="102" t="s">
        <v>203</v>
      </c>
      <c r="D56" s="103">
        <v>632</v>
      </c>
      <c r="E56" s="746"/>
      <c r="F56" s="161">
        <f t="shared" si="6"/>
        <v>0</v>
      </c>
    </row>
    <row r="57" spans="1:6" s="324" customFormat="1" ht="38.25">
      <c r="A57" s="147" t="s">
        <v>102</v>
      </c>
      <c r="B57" s="320" t="s">
        <v>167</v>
      </c>
      <c r="C57" s="317" t="s">
        <v>6</v>
      </c>
      <c r="D57" s="319">
        <v>2</v>
      </c>
      <c r="E57" s="745"/>
      <c r="F57" s="161">
        <f t="shared" si="6"/>
        <v>0</v>
      </c>
    </row>
    <row r="58" spans="1:6" s="324" customFormat="1" ht="38.25">
      <c r="A58" s="104" t="s">
        <v>103</v>
      </c>
      <c r="B58" s="344" t="s">
        <v>468</v>
      </c>
      <c r="C58" s="313" t="s">
        <v>9</v>
      </c>
      <c r="D58" s="319">
        <v>349.9</v>
      </c>
      <c r="E58" s="748"/>
      <c r="F58" s="161">
        <f t="shared" si="6"/>
        <v>0</v>
      </c>
    </row>
    <row r="59" spans="1:6" s="324" customFormat="1" ht="115.5" thickBot="1">
      <c r="A59" s="147" t="s">
        <v>104</v>
      </c>
      <c r="B59" s="345" t="s">
        <v>46</v>
      </c>
      <c r="C59" s="102" t="s">
        <v>9</v>
      </c>
      <c r="D59" s="103">
        <v>349.9</v>
      </c>
      <c r="E59" s="736"/>
      <c r="F59" s="161">
        <f t="shared" si="6"/>
        <v>0</v>
      </c>
    </row>
    <row r="60" spans="1:6" s="324" customFormat="1" ht="13.5" thickBot="1">
      <c r="A60" s="149" t="s">
        <v>40</v>
      </c>
      <c r="B60" s="150" t="s">
        <v>10</v>
      </c>
      <c r="C60" s="151"/>
      <c r="D60" s="152"/>
      <c r="E60" s="185"/>
      <c r="F60" s="186">
        <f>SUM(F52:F59)</f>
        <v>0</v>
      </c>
    </row>
    <row r="61" spans="1:6" s="324" customFormat="1" ht="13.5" thickBot="1">
      <c r="A61" s="153"/>
      <c r="B61" s="347"/>
      <c r="C61" s="92"/>
      <c r="D61" s="154"/>
      <c r="E61" s="156"/>
      <c r="F61" s="156"/>
    </row>
    <row r="62" spans="1:6" s="324" customFormat="1" ht="13.5" thickBot="1">
      <c r="A62" s="220"/>
      <c r="B62" s="221" t="s">
        <v>174</v>
      </c>
      <c r="C62" s="222"/>
      <c r="D62" s="223"/>
      <c r="E62" s="224"/>
      <c r="F62" s="225">
        <f>F11+F37+F48+F60</f>
        <v>0</v>
      </c>
    </row>
    <row r="63" spans="1:6" s="324" customFormat="1" ht="12.75">
      <c r="A63" s="153"/>
      <c r="B63" s="347"/>
      <c r="C63" s="92"/>
      <c r="D63" s="154"/>
      <c r="E63" s="156"/>
      <c r="F63" s="156"/>
    </row>
    <row r="64" spans="1:6" s="324" customFormat="1" ht="12.75">
      <c r="A64" s="153"/>
      <c r="B64" s="347"/>
      <c r="C64" s="92"/>
      <c r="D64" s="154"/>
      <c r="E64" s="156"/>
      <c r="F64" s="156"/>
    </row>
    <row r="65" spans="1:7" s="353" customFormat="1" ht="12.75">
      <c r="A65" s="153"/>
      <c r="B65" s="347"/>
      <c r="C65" s="92"/>
      <c r="D65" s="154"/>
      <c r="E65" s="156"/>
      <c r="F65" s="156"/>
      <c r="G65" s="324"/>
    </row>
    <row r="66" spans="1:7" s="353" customFormat="1" ht="12.75">
      <c r="A66" s="153"/>
      <c r="B66" s="347"/>
      <c r="C66" s="92"/>
      <c r="D66" s="154"/>
      <c r="E66" s="156"/>
      <c r="F66" s="156"/>
      <c r="G66" s="324"/>
    </row>
    <row r="67" spans="1:7" s="353" customFormat="1" ht="12.75">
      <c r="A67" s="153"/>
      <c r="B67" s="347"/>
      <c r="C67" s="92"/>
      <c r="D67" s="154"/>
      <c r="E67" s="156"/>
      <c r="F67" s="156"/>
      <c r="G67" s="324"/>
    </row>
    <row r="68" spans="1:7" s="353" customFormat="1" ht="12.75">
      <c r="A68" s="153"/>
      <c r="B68" s="347"/>
      <c r="C68" s="92"/>
      <c r="D68" s="154"/>
      <c r="E68" s="156"/>
      <c r="F68" s="156"/>
      <c r="G68" s="324"/>
    </row>
    <row r="69" spans="1:7" s="353" customFormat="1" ht="12.75">
      <c r="A69" s="153"/>
      <c r="B69" s="347"/>
      <c r="C69" s="92"/>
      <c r="D69" s="154"/>
      <c r="E69" s="156"/>
      <c r="F69" s="156"/>
      <c r="G69" s="324"/>
    </row>
    <row r="70" spans="1:7" s="353" customFormat="1" ht="12.75">
      <c r="A70" s="153"/>
      <c r="B70" s="347"/>
      <c r="C70" s="92"/>
      <c r="D70" s="154"/>
      <c r="E70" s="156"/>
      <c r="F70" s="156"/>
      <c r="G70" s="324"/>
    </row>
    <row r="71" spans="1:7" s="353" customFormat="1" ht="12.75">
      <c r="A71" s="153"/>
      <c r="B71" s="347"/>
      <c r="C71" s="92"/>
      <c r="D71" s="154"/>
      <c r="E71" s="156"/>
      <c r="F71" s="156"/>
      <c r="G71" s="324"/>
    </row>
    <row r="72" spans="1:7" s="353" customFormat="1" ht="12.75">
      <c r="A72" s="153"/>
      <c r="B72" s="347"/>
      <c r="C72" s="92"/>
      <c r="D72" s="154"/>
      <c r="E72" s="156"/>
      <c r="F72" s="156"/>
      <c r="G72" s="324"/>
    </row>
    <row r="73" spans="1:7" s="353" customFormat="1" ht="12.75">
      <c r="A73" s="153"/>
      <c r="B73" s="347"/>
      <c r="C73" s="92"/>
      <c r="D73" s="154"/>
      <c r="E73" s="156"/>
      <c r="F73" s="156"/>
      <c r="G73" s="324"/>
    </row>
    <row r="74" spans="1:7" s="353" customFormat="1" ht="12.75">
      <c r="A74" s="153"/>
      <c r="B74" s="347"/>
      <c r="C74" s="92"/>
      <c r="D74" s="154"/>
      <c r="E74" s="156"/>
      <c r="F74" s="156"/>
      <c r="G74" s="324"/>
    </row>
    <row r="75" spans="1:7" s="353" customFormat="1" ht="12.75">
      <c r="A75" s="153"/>
      <c r="B75" s="347"/>
      <c r="C75" s="92"/>
      <c r="D75" s="154"/>
      <c r="E75" s="156"/>
      <c r="F75" s="156"/>
      <c r="G75" s="324"/>
    </row>
    <row r="76" spans="1:7" s="353" customFormat="1" ht="12.75">
      <c r="A76" s="153"/>
      <c r="B76" s="347"/>
      <c r="C76" s="92"/>
      <c r="D76" s="154"/>
      <c r="E76" s="156"/>
      <c r="F76" s="156"/>
      <c r="G76" s="324"/>
    </row>
    <row r="77" spans="1:7" s="353" customFormat="1" ht="12.75">
      <c r="A77" s="153"/>
      <c r="B77" s="347"/>
      <c r="C77" s="92"/>
      <c r="D77" s="154"/>
      <c r="E77" s="156"/>
      <c r="F77" s="156"/>
      <c r="G77" s="324"/>
    </row>
    <row r="78" spans="1:7" s="353" customFormat="1" ht="12.75">
      <c r="A78" s="153"/>
      <c r="B78" s="347"/>
      <c r="C78" s="92"/>
      <c r="D78" s="154"/>
      <c r="E78" s="156"/>
      <c r="F78" s="156"/>
      <c r="G78" s="324"/>
    </row>
    <row r="79" spans="1:7" s="353" customFormat="1" ht="12.75">
      <c r="A79" s="153"/>
      <c r="B79" s="347"/>
      <c r="C79" s="92"/>
      <c r="D79" s="154"/>
      <c r="E79" s="156"/>
      <c r="F79" s="156"/>
      <c r="G79" s="324"/>
    </row>
    <row r="80" spans="1:7" s="353" customFormat="1" ht="12.75">
      <c r="A80" s="153"/>
      <c r="B80" s="347"/>
      <c r="C80" s="92"/>
      <c r="D80" s="154"/>
      <c r="E80" s="156"/>
      <c r="F80" s="156"/>
      <c r="G80" s="324"/>
    </row>
    <row r="81" spans="1:7" s="353" customFormat="1" ht="12.75">
      <c r="A81" s="153"/>
      <c r="B81" s="347"/>
      <c r="C81" s="92"/>
      <c r="D81" s="154"/>
      <c r="E81" s="156"/>
      <c r="F81" s="156"/>
      <c r="G81" s="324"/>
    </row>
    <row r="82" spans="1:7" s="353" customFormat="1" ht="12.75">
      <c r="A82" s="153"/>
      <c r="B82" s="347"/>
      <c r="C82" s="92"/>
      <c r="D82" s="154"/>
      <c r="E82" s="156"/>
      <c r="F82" s="156"/>
      <c r="G82" s="324"/>
    </row>
    <row r="83" spans="1:7" s="353" customFormat="1" ht="12.75">
      <c r="A83" s="153"/>
      <c r="B83" s="347"/>
      <c r="C83" s="92"/>
      <c r="D83" s="154"/>
      <c r="E83" s="156"/>
      <c r="F83" s="156"/>
      <c r="G83" s="324"/>
    </row>
    <row r="84" spans="1:7" s="353" customFormat="1" ht="12.75">
      <c r="A84" s="153"/>
      <c r="B84" s="347"/>
      <c r="C84" s="92"/>
      <c r="D84" s="154"/>
      <c r="E84" s="156"/>
      <c r="F84" s="156"/>
      <c r="G84" s="324"/>
    </row>
    <row r="85" spans="1:7" s="353" customFormat="1" ht="12.75">
      <c r="A85" s="153"/>
      <c r="B85" s="347"/>
      <c r="C85" s="92"/>
      <c r="D85" s="154"/>
      <c r="E85" s="156"/>
      <c r="F85" s="156"/>
      <c r="G85" s="324"/>
    </row>
    <row r="86" spans="1:7" s="353" customFormat="1" ht="12.75">
      <c r="A86" s="153"/>
      <c r="B86" s="347"/>
      <c r="C86" s="92"/>
      <c r="D86" s="154"/>
      <c r="E86" s="156"/>
      <c r="F86" s="156"/>
      <c r="G86" s="324"/>
    </row>
    <row r="87" spans="1:7" s="353" customFormat="1" ht="12.75">
      <c r="A87" s="153"/>
      <c r="B87" s="347"/>
      <c r="C87" s="92"/>
      <c r="D87" s="154"/>
      <c r="E87" s="156"/>
      <c r="F87" s="156"/>
      <c r="G87" s="324"/>
    </row>
    <row r="88" spans="1:7" s="353" customFormat="1" ht="12.75">
      <c r="A88" s="153"/>
      <c r="B88" s="347"/>
      <c r="C88" s="92"/>
      <c r="D88" s="154"/>
      <c r="E88" s="156"/>
      <c r="F88" s="156"/>
      <c r="G88" s="324"/>
    </row>
    <row r="89" spans="1:7" s="353" customFormat="1" ht="12.75">
      <c r="A89" s="153"/>
      <c r="B89" s="347"/>
      <c r="C89" s="92"/>
      <c r="D89" s="154"/>
      <c r="E89" s="156"/>
      <c r="F89" s="156"/>
      <c r="G89" s="324"/>
    </row>
  </sheetData>
  <sheetProtection algorithmName="SHA-512" hashValue="aE7Z7wlyWQ0RlraLL8CmgpW/w5QO4ErbCQmh22TKL4oy1kEgW9oNGIftc74kI9HeiIkmLHsXxfQNtndwNaqpAQ==" saltValue="8Syhx7vTvfHAjyyscOqWLA=="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0"/>
  <sheetViews>
    <sheetView view="pageBreakPreview" zoomScaleNormal="100" zoomScaleSheetLayoutView="100" workbookViewId="0">
      <pane ySplit="3" topLeftCell="A56" activePane="bottomLeft" state="frozen"/>
      <selection activeCell="H96" sqref="H96"/>
      <selection pane="bottomLeft" activeCell="E52" sqref="E52:E60"/>
    </sheetView>
  </sheetViews>
  <sheetFormatPr defaultRowHeight="12.75"/>
  <cols>
    <col min="1" max="1" width="5.7109375" style="153" customWidth="1"/>
    <col min="2" max="2" width="42.42578125" style="347" customWidth="1"/>
    <col min="3" max="3" width="6.5703125" style="92" bestFit="1" customWidth="1"/>
    <col min="4" max="4" width="8.42578125" style="93" bestFit="1" customWidth="1"/>
    <col min="5" max="5" width="11.7109375" style="156" customWidth="1"/>
    <col min="6" max="6" width="13.140625" style="156" customWidth="1"/>
    <col min="7" max="16384" width="9.140625" style="347"/>
  </cols>
  <sheetData>
    <row r="1" spans="1:6">
      <c r="A1" s="91" t="s">
        <v>138</v>
      </c>
      <c r="B1" s="323" t="s">
        <v>139</v>
      </c>
    </row>
    <row r="2" spans="1:6" ht="13.5" thickBot="1">
      <c r="A2" s="91"/>
      <c r="B2" s="323"/>
    </row>
    <row r="3" spans="1:6" ht="26.25" thickBot="1">
      <c r="A3" s="94" t="s">
        <v>0</v>
      </c>
      <c r="B3" s="95" t="s">
        <v>1</v>
      </c>
      <c r="C3" s="95" t="s">
        <v>2</v>
      </c>
      <c r="D3" s="96" t="s">
        <v>3</v>
      </c>
      <c r="E3" s="348" t="s">
        <v>4</v>
      </c>
      <c r="F3" s="157" t="s">
        <v>5</v>
      </c>
    </row>
    <row r="4" spans="1:6" s="371" customFormat="1" ht="13.5" thickBot="1">
      <c r="A4" s="97"/>
      <c r="B4" s="98"/>
      <c r="C4" s="98"/>
      <c r="D4" s="99"/>
      <c r="E4" s="158"/>
      <c r="F4" s="159"/>
    </row>
    <row r="5" spans="1:6">
      <c r="A5" s="110"/>
      <c r="B5" s="365" t="s">
        <v>29</v>
      </c>
      <c r="C5" s="366"/>
      <c r="D5" s="367"/>
      <c r="E5" s="368"/>
      <c r="F5" s="369"/>
    </row>
    <row r="6" spans="1:6" ht="38.25">
      <c r="A6" s="104" t="s">
        <v>60</v>
      </c>
      <c r="B6" s="328" t="s">
        <v>55</v>
      </c>
      <c r="C6" s="102" t="s">
        <v>6</v>
      </c>
      <c r="D6" s="103">
        <v>3</v>
      </c>
      <c r="E6" s="737"/>
      <c r="F6" s="179">
        <f t="shared" ref="F6:F10" si="0">D6*E6</f>
        <v>0</v>
      </c>
    </row>
    <row r="7" spans="1:6" ht="25.5">
      <c r="A7" s="104" t="s">
        <v>66</v>
      </c>
      <c r="B7" s="328" t="s">
        <v>44</v>
      </c>
      <c r="C7" s="102" t="s">
        <v>9</v>
      </c>
      <c r="D7" s="103">
        <v>118.2</v>
      </c>
      <c r="E7" s="736"/>
      <c r="F7" s="161">
        <f t="shared" si="0"/>
        <v>0</v>
      </c>
    </row>
    <row r="8" spans="1:6" ht="25.5">
      <c r="A8" s="104" t="s">
        <v>65</v>
      </c>
      <c r="B8" s="329" t="s">
        <v>24</v>
      </c>
      <c r="C8" s="102" t="s">
        <v>6</v>
      </c>
      <c r="D8" s="103">
        <v>5</v>
      </c>
      <c r="E8" s="736"/>
      <c r="F8" s="161">
        <f t="shared" si="0"/>
        <v>0</v>
      </c>
    </row>
    <row r="9" spans="1:6" ht="38.25">
      <c r="A9" s="104" t="s">
        <v>64</v>
      </c>
      <c r="B9" s="349" t="s">
        <v>140</v>
      </c>
      <c r="C9" s="102" t="s">
        <v>9</v>
      </c>
      <c r="D9" s="103">
        <v>44</v>
      </c>
      <c r="E9" s="736"/>
      <c r="F9" s="161">
        <f t="shared" si="0"/>
        <v>0</v>
      </c>
    </row>
    <row r="10" spans="1:6" ht="51.75" thickBot="1">
      <c r="A10" s="104" t="s">
        <v>63</v>
      </c>
      <c r="B10" s="330" t="s">
        <v>141</v>
      </c>
      <c r="C10" s="190" t="s">
        <v>203</v>
      </c>
      <c r="D10" s="191">
        <v>343</v>
      </c>
      <c r="E10" s="738"/>
      <c r="F10" s="192">
        <f t="shared" si="0"/>
        <v>0</v>
      </c>
    </row>
    <row r="11" spans="1:6" ht="13.5" thickBot="1">
      <c r="A11" s="359" t="s">
        <v>34</v>
      </c>
      <c r="B11" s="360" t="s">
        <v>12</v>
      </c>
      <c r="C11" s="361"/>
      <c r="D11" s="362"/>
      <c r="E11" s="363"/>
      <c r="F11" s="364">
        <f>SUM(F6:F10)</f>
        <v>0</v>
      </c>
    </row>
    <row r="12" spans="1:6" ht="13.5" thickBot="1">
      <c r="A12" s="206"/>
      <c r="B12" s="107"/>
      <c r="C12" s="108"/>
      <c r="D12" s="109"/>
      <c r="E12" s="162"/>
      <c r="F12" s="207"/>
    </row>
    <row r="13" spans="1:6" ht="13.5" thickBot="1">
      <c r="A13" s="110"/>
      <c r="B13" s="111" t="s">
        <v>35</v>
      </c>
      <c r="C13" s="112"/>
      <c r="D13" s="113"/>
      <c r="E13" s="164"/>
      <c r="F13" s="165"/>
    </row>
    <row r="14" spans="1:6" ht="63.75">
      <c r="A14" s="114"/>
      <c r="B14" s="115" t="s">
        <v>47</v>
      </c>
      <c r="C14" s="116"/>
      <c r="D14" s="117"/>
      <c r="E14" s="166"/>
      <c r="F14" s="167"/>
    </row>
    <row r="15" spans="1:6" ht="51">
      <c r="A15" s="101"/>
      <c r="B15" s="118" t="s">
        <v>21</v>
      </c>
      <c r="C15" s="102"/>
      <c r="D15" s="119"/>
      <c r="E15" s="160"/>
      <c r="F15" s="161"/>
    </row>
    <row r="16" spans="1:6" ht="63.75">
      <c r="A16" s="101"/>
      <c r="B16" s="118" t="s">
        <v>123</v>
      </c>
      <c r="C16" s="102"/>
      <c r="D16" s="119"/>
      <c r="E16" s="160"/>
      <c r="F16" s="161"/>
    </row>
    <row r="17" spans="1:6" ht="38.25">
      <c r="A17" s="104" t="s">
        <v>68</v>
      </c>
      <c r="B17" s="331" t="s">
        <v>165</v>
      </c>
      <c r="C17" s="120" t="s">
        <v>204</v>
      </c>
      <c r="D17" s="103">
        <v>171.5</v>
      </c>
      <c r="E17" s="736"/>
      <c r="F17" s="161">
        <f>D17*E17</f>
        <v>0</v>
      </c>
    </row>
    <row r="18" spans="1:6" ht="51">
      <c r="A18" s="104" t="s">
        <v>69</v>
      </c>
      <c r="B18" s="331" t="s">
        <v>205</v>
      </c>
      <c r="C18" s="120"/>
      <c r="D18" s="197"/>
      <c r="E18" s="187"/>
      <c r="F18" s="170"/>
    </row>
    <row r="19" spans="1:6" ht="14.25">
      <c r="A19" s="101"/>
      <c r="B19" s="332" t="s">
        <v>53</v>
      </c>
      <c r="C19" s="120" t="s">
        <v>204</v>
      </c>
      <c r="D19" s="155">
        <v>196</v>
      </c>
      <c r="E19" s="739"/>
      <c r="F19" s="170">
        <f>D19*E19</f>
        <v>0</v>
      </c>
    </row>
    <row r="20" spans="1:6" ht="14.25">
      <c r="A20" s="104"/>
      <c r="B20" s="370" t="s">
        <v>52</v>
      </c>
      <c r="C20" s="121" t="s">
        <v>204</v>
      </c>
      <c r="D20" s="122">
        <v>1</v>
      </c>
      <c r="E20" s="749"/>
      <c r="F20" s="169">
        <f>D20*E20</f>
        <v>0</v>
      </c>
    </row>
    <row r="21" spans="1:6" ht="38.25">
      <c r="A21" s="101" t="s">
        <v>70</v>
      </c>
      <c r="B21" s="333" t="s">
        <v>25</v>
      </c>
      <c r="C21" s="317" t="s">
        <v>203</v>
      </c>
      <c r="D21" s="103">
        <v>435</v>
      </c>
      <c r="E21" s="736"/>
      <c r="F21" s="170">
        <f t="shared" ref="F21:F33" si="1">D21*E21</f>
        <v>0</v>
      </c>
    </row>
    <row r="22" spans="1:6" ht="76.5">
      <c r="A22" s="101" t="s">
        <v>71</v>
      </c>
      <c r="B22" s="328" t="s">
        <v>49</v>
      </c>
      <c r="C22" s="120" t="s">
        <v>6</v>
      </c>
      <c r="D22" s="103">
        <v>4</v>
      </c>
      <c r="E22" s="737"/>
      <c r="F22" s="170">
        <f t="shared" si="1"/>
        <v>0</v>
      </c>
    </row>
    <row r="23" spans="1:6" ht="38.25">
      <c r="A23" s="104" t="s">
        <v>72</v>
      </c>
      <c r="B23" s="328" t="s">
        <v>43</v>
      </c>
      <c r="C23" s="317" t="s">
        <v>203</v>
      </c>
      <c r="D23" s="103">
        <v>136</v>
      </c>
      <c r="E23" s="736"/>
      <c r="F23" s="170">
        <f t="shared" si="1"/>
        <v>0</v>
      </c>
    </row>
    <row r="24" spans="1:6" ht="51">
      <c r="A24" s="101" t="s">
        <v>73</v>
      </c>
      <c r="B24" s="331" t="s">
        <v>116</v>
      </c>
      <c r="C24" s="120" t="s">
        <v>204</v>
      </c>
      <c r="D24" s="103">
        <v>15.37</v>
      </c>
      <c r="E24" s="736"/>
      <c r="F24" s="170">
        <f t="shared" si="1"/>
        <v>0</v>
      </c>
    </row>
    <row r="25" spans="1:6" ht="63.75">
      <c r="A25" s="104" t="s">
        <v>74</v>
      </c>
      <c r="B25" s="331" t="s">
        <v>456</v>
      </c>
      <c r="C25" s="120" t="s">
        <v>204</v>
      </c>
      <c r="D25" s="103">
        <v>41.37</v>
      </c>
      <c r="E25" s="736"/>
      <c r="F25" s="170">
        <f t="shared" si="1"/>
        <v>0</v>
      </c>
    </row>
    <row r="26" spans="1:6" ht="102">
      <c r="A26" s="101" t="s">
        <v>75</v>
      </c>
      <c r="B26" s="328" t="s">
        <v>114</v>
      </c>
      <c r="C26" s="120" t="s">
        <v>204</v>
      </c>
      <c r="D26" s="103">
        <v>117.26</v>
      </c>
      <c r="E26" s="736"/>
      <c r="F26" s="170">
        <f t="shared" si="1"/>
        <v>0</v>
      </c>
    </row>
    <row r="27" spans="1:6" ht="51">
      <c r="A27" s="101" t="s">
        <v>76</v>
      </c>
      <c r="B27" s="335" t="s">
        <v>457</v>
      </c>
      <c r="C27" s="120" t="s">
        <v>204</v>
      </c>
      <c r="D27" s="103">
        <v>102.9</v>
      </c>
      <c r="E27" s="736"/>
      <c r="F27" s="170">
        <f t="shared" si="1"/>
        <v>0</v>
      </c>
    </row>
    <row r="28" spans="1:6" ht="38.25">
      <c r="A28" s="101" t="s">
        <v>77</v>
      </c>
      <c r="B28" s="335" t="s">
        <v>458</v>
      </c>
      <c r="C28" s="120" t="s">
        <v>204</v>
      </c>
      <c r="D28" s="103">
        <v>68.599999999999994</v>
      </c>
      <c r="E28" s="736"/>
      <c r="F28" s="170">
        <f t="shared" si="1"/>
        <v>0</v>
      </c>
    </row>
    <row r="29" spans="1:6" ht="38.25">
      <c r="A29" s="101" t="s">
        <v>78</v>
      </c>
      <c r="B29" s="333" t="s">
        <v>459</v>
      </c>
      <c r="C29" s="102" t="s">
        <v>9</v>
      </c>
      <c r="D29" s="103">
        <v>118.2</v>
      </c>
      <c r="E29" s="736"/>
      <c r="F29" s="170">
        <f t="shared" si="1"/>
        <v>0</v>
      </c>
    </row>
    <row r="30" spans="1:6" ht="38.25">
      <c r="A30" s="101" t="s">
        <v>79</v>
      </c>
      <c r="B30" s="333" t="s">
        <v>50</v>
      </c>
      <c r="C30" s="120" t="s">
        <v>204</v>
      </c>
      <c r="D30" s="103">
        <v>151.5</v>
      </c>
      <c r="E30" s="736"/>
      <c r="F30" s="170">
        <f t="shared" si="1"/>
        <v>0</v>
      </c>
    </row>
    <row r="31" spans="1:6" ht="38.25">
      <c r="A31" s="101" t="s">
        <v>80</v>
      </c>
      <c r="B31" s="336" t="s">
        <v>108</v>
      </c>
      <c r="C31" s="120" t="s">
        <v>204</v>
      </c>
      <c r="D31" s="103">
        <v>17.149999999999999</v>
      </c>
      <c r="E31" s="736"/>
      <c r="F31" s="170">
        <f t="shared" si="1"/>
        <v>0</v>
      </c>
    </row>
    <row r="32" spans="1:6" ht="63.75">
      <c r="A32" s="101" t="s">
        <v>86</v>
      </c>
      <c r="B32" s="328" t="s">
        <v>109</v>
      </c>
      <c r="C32" s="317" t="s">
        <v>203</v>
      </c>
      <c r="D32" s="103">
        <v>343</v>
      </c>
      <c r="E32" s="736"/>
      <c r="F32" s="170">
        <f t="shared" si="1"/>
        <v>0</v>
      </c>
    </row>
    <row r="33" spans="1:6" ht="39" thickBot="1">
      <c r="A33" s="114" t="s">
        <v>85</v>
      </c>
      <c r="B33" s="336" t="s">
        <v>460</v>
      </c>
      <c r="C33" s="373" t="s">
        <v>9</v>
      </c>
      <c r="D33" s="198">
        <v>193.2</v>
      </c>
      <c r="E33" s="747"/>
      <c r="F33" s="168">
        <f t="shared" si="1"/>
        <v>0</v>
      </c>
    </row>
    <row r="34" spans="1:6" ht="13.5" thickBot="1">
      <c r="A34" s="123" t="s">
        <v>36</v>
      </c>
      <c r="B34" s="124" t="s">
        <v>11</v>
      </c>
      <c r="C34" s="125"/>
      <c r="D34" s="126"/>
      <c r="E34" s="171"/>
      <c r="F34" s="172">
        <f>SUM(F14:F33)</f>
        <v>0</v>
      </c>
    </row>
    <row r="35" spans="1:6" ht="13.5" thickBot="1">
      <c r="A35" s="106"/>
      <c r="B35" s="127"/>
      <c r="C35" s="128"/>
      <c r="D35" s="129"/>
      <c r="E35" s="173"/>
      <c r="F35" s="162"/>
    </row>
    <row r="36" spans="1:6" ht="13.5" thickBot="1">
      <c r="A36" s="130"/>
      <c r="B36" s="131" t="s">
        <v>37</v>
      </c>
      <c r="C36" s="132"/>
      <c r="D36" s="133"/>
      <c r="E36" s="174"/>
      <c r="F36" s="175"/>
    </row>
    <row r="37" spans="1:6" ht="63.75">
      <c r="A37" s="114"/>
      <c r="B37" s="213" t="s">
        <v>20</v>
      </c>
      <c r="C37" s="214"/>
      <c r="D37" s="215"/>
      <c r="E37" s="216"/>
      <c r="F37" s="217"/>
    </row>
    <row r="38" spans="1:6" ht="76.5">
      <c r="A38" s="104" t="s">
        <v>90</v>
      </c>
      <c r="B38" s="333" t="s">
        <v>126</v>
      </c>
      <c r="C38" s="137" t="s">
        <v>9</v>
      </c>
      <c r="D38" s="138">
        <v>118.2</v>
      </c>
      <c r="E38" s="741"/>
      <c r="F38" s="179">
        <f t="shared" ref="F38:F47" si="2">D38*E38</f>
        <v>0</v>
      </c>
    </row>
    <row r="39" spans="1:6" ht="38.25">
      <c r="A39" s="318" t="s">
        <v>91</v>
      </c>
      <c r="B39" s="320" t="s">
        <v>490</v>
      </c>
      <c r="C39" s="102" t="s">
        <v>6</v>
      </c>
      <c r="D39" s="139">
        <v>1</v>
      </c>
      <c r="E39" s="742"/>
      <c r="F39" s="372">
        <f t="shared" si="2"/>
        <v>0</v>
      </c>
    </row>
    <row r="40" spans="1:6" ht="216.75">
      <c r="A40" s="104" t="s">
        <v>92</v>
      </c>
      <c r="B40" s="342" t="s">
        <v>127</v>
      </c>
      <c r="C40" s="137"/>
      <c r="D40" s="218"/>
      <c r="E40" s="178"/>
      <c r="F40" s="179"/>
    </row>
    <row r="41" spans="1:6">
      <c r="A41" s="104"/>
      <c r="B41" s="343" t="s">
        <v>26</v>
      </c>
      <c r="C41" s="137" t="s">
        <v>6</v>
      </c>
      <c r="D41" s="138">
        <v>3</v>
      </c>
      <c r="E41" s="741"/>
      <c r="F41" s="179">
        <f t="shared" si="2"/>
        <v>0</v>
      </c>
    </row>
    <row r="42" spans="1:6">
      <c r="A42" s="104"/>
      <c r="B42" s="343" t="s">
        <v>121</v>
      </c>
      <c r="C42" s="137" t="s">
        <v>6</v>
      </c>
      <c r="D42" s="138">
        <v>1</v>
      </c>
      <c r="E42" s="741"/>
      <c r="F42" s="179">
        <f t="shared" si="2"/>
        <v>0</v>
      </c>
    </row>
    <row r="43" spans="1:6">
      <c r="A43" s="104"/>
      <c r="B43" s="343" t="s">
        <v>120</v>
      </c>
      <c r="C43" s="137" t="s">
        <v>6</v>
      </c>
      <c r="D43" s="138">
        <v>1</v>
      </c>
      <c r="E43" s="741"/>
      <c r="F43" s="179">
        <f t="shared" si="2"/>
        <v>0</v>
      </c>
    </row>
    <row r="44" spans="1:6" ht="102">
      <c r="A44" s="104" t="s">
        <v>93</v>
      </c>
      <c r="B44" s="328" t="s">
        <v>166</v>
      </c>
      <c r="C44" s="102" t="s">
        <v>6</v>
      </c>
      <c r="D44" s="103">
        <v>4</v>
      </c>
      <c r="E44" s="737"/>
      <c r="F44" s="179">
        <f t="shared" si="2"/>
        <v>0</v>
      </c>
    </row>
    <row r="45" spans="1:6" ht="51">
      <c r="A45" s="104" t="s">
        <v>94</v>
      </c>
      <c r="B45" s="328" t="s">
        <v>57</v>
      </c>
      <c r="C45" s="102" t="s">
        <v>6</v>
      </c>
      <c r="D45" s="103">
        <v>4</v>
      </c>
      <c r="E45" s="737"/>
      <c r="F45" s="179">
        <f t="shared" si="2"/>
        <v>0</v>
      </c>
    </row>
    <row r="46" spans="1:6" ht="51">
      <c r="A46" s="104" t="s">
        <v>95</v>
      </c>
      <c r="B46" s="320" t="s">
        <v>115</v>
      </c>
      <c r="C46" s="102" t="s">
        <v>6</v>
      </c>
      <c r="D46" s="103">
        <v>4</v>
      </c>
      <c r="E46" s="737"/>
      <c r="F46" s="179">
        <f t="shared" si="2"/>
        <v>0</v>
      </c>
    </row>
    <row r="47" spans="1:6" ht="102.75" thickBot="1">
      <c r="A47" s="104" t="s">
        <v>96</v>
      </c>
      <c r="B47" s="330" t="s">
        <v>54</v>
      </c>
      <c r="C47" s="193" t="s">
        <v>9</v>
      </c>
      <c r="D47" s="191">
        <v>20</v>
      </c>
      <c r="E47" s="743"/>
      <c r="F47" s="211">
        <f t="shared" si="2"/>
        <v>0</v>
      </c>
    </row>
    <row r="48" spans="1:6" ht="13.5" thickBot="1">
      <c r="A48" s="232" t="s">
        <v>38</v>
      </c>
      <c r="B48" s="227" t="s">
        <v>22</v>
      </c>
      <c r="C48" s="228"/>
      <c r="D48" s="229"/>
      <c r="E48" s="230"/>
      <c r="F48" s="231">
        <f>SUM(F38:F47)</f>
        <v>0</v>
      </c>
    </row>
    <row r="49" spans="1:6" ht="13.5" thickBot="1">
      <c r="A49" s="106"/>
      <c r="B49" s="107"/>
      <c r="C49" s="108"/>
      <c r="D49" s="109"/>
      <c r="E49" s="162"/>
      <c r="F49" s="162"/>
    </row>
    <row r="50" spans="1:6" ht="13.5" thickBot="1">
      <c r="A50" s="110"/>
      <c r="B50" s="144" t="s">
        <v>39</v>
      </c>
      <c r="C50" s="145"/>
      <c r="D50" s="146"/>
      <c r="E50" s="182"/>
      <c r="F50" s="183"/>
    </row>
    <row r="51" spans="1:6" ht="76.5">
      <c r="A51" s="101"/>
      <c r="B51" s="115" t="s">
        <v>8</v>
      </c>
      <c r="C51" s="116"/>
      <c r="D51" s="117"/>
      <c r="E51" s="166"/>
      <c r="F51" s="167"/>
    </row>
    <row r="52" spans="1:6" ht="25.5">
      <c r="A52" s="104" t="s">
        <v>97</v>
      </c>
      <c r="B52" s="328" t="s">
        <v>41</v>
      </c>
      <c r="C52" s="102" t="s">
        <v>15</v>
      </c>
      <c r="D52" s="103">
        <v>4</v>
      </c>
      <c r="E52" s="744"/>
      <c r="F52" s="161">
        <f t="shared" ref="F52:F60" si="3">D52*E52</f>
        <v>0</v>
      </c>
    </row>
    <row r="53" spans="1:6" ht="25.5">
      <c r="A53" s="104" t="s">
        <v>98</v>
      </c>
      <c r="B53" s="328" t="s">
        <v>58</v>
      </c>
      <c r="C53" s="102" t="s">
        <v>28</v>
      </c>
      <c r="D53" s="103">
        <v>7</v>
      </c>
      <c r="E53" s="737"/>
      <c r="F53" s="161">
        <f t="shared" si="3"/>
        <v>0</v>
      </c>
    </row>
    <row r="54" spans="1:6" ht="25.5">
      <c r="A54" s="104" t="s">
        <v>99</v>
      </c>
      <c r="B54" s="344" t="s">
        <v>42</v>
      </c>
      <c r="C54" s="317" t="s">
        <v>9</v>
      </c>
      <c r="D54" s="319">
        <v>118.2</v>
      </c>
      <c r="E54" s="745"/>
      <c r="F54" s="161">
        <f t="shared" si="3"/>
        <v>0</v>
      </c>
    </row>
    <row r="55" spans="1:6" ht="25.5">
      <c r="A55" s="104" t="s">
        <v>100</v>
      </c>
      <c r="B55" s="333" t="s">
        <v>466</v>
      </c>
      <c r="C55" s="102" t="s">
        <v>203</v>
      </c>
      <c r="D55" s="103">
        <v>136</v>
      </c>
      <c r="E55" s="746"/>
      <c r="F55" s="161">
        <f t="shared" si="3"/>
        <v>0</v>
      </c>
    </row>
    <row r="56" spans="1:6" ht="25.5">
      <c r="A56" s="104" t="s">
        <v>101</v>
      </c>
      <c r="B56" s="333" t="s">
        <v>467</v>
      </c>
      <c r="C56" s="102" t="s">
        <v>203</v>
      </c>
      <c r="D56" s="103">
        <v>136</v>
      </c>
      <c r="E56" s="746"/>
      <c r="F56" s="161">
        <f t="shared" si="3"/>
        <v>0</v>
      </c>
    </row>
    <row r="57" spans="1:6" ht="51">
      <c r="A57" s="104" t="s">
        <v>102</v>
      </c>
      <c r="B57" s="344" t="s">
        <v>463</v>
      </c>
      <c r="C57" s="317" t="s">
        <v>9</v>
      </c>
      <c r="D57" s="319">
        <v>118.2</v>
      </c>
      <c r="E57" s="745"/>
      <c r="F57" s="161">
        <f t="shared" si="3"/>
        <v>0</v>
      </c>
    </row>
    <row r="58" spans="1:6" ht="38.25">
      <c r="A58" s="104" t="s">
        <v>103</v>
      </c>
      <c r="B58" s="320" t="s">
        <v>167</v>
      </c>
      <c r="C58" s="317" t="s">
        <v>6</v>
      </c>
      <c r="D58" s="319">
        <v>5</v>
      </c>
      <c r="E58" s="745"/>
      <c r="F58" s="161">
        <f t="shared" ref="F58" si="4">D58*E58</f>
        <v>0</v>
      </c>
    </row>
    <row r="59" spans="1:6" ht="51">
      <c r="A59" s="104" t="s">
        <v>104</v>
      </c>
      <c r="B59" s="320" t="s">
        <v>168</v>
      </c>
      <c r="C59" s="317" t="s">
        <v>9</v>
      </c>
      <c r="D59" s="103">
        <v>118.2</v>
      </c>
      <c r="E59" s="736"/>
      <c r="F59" s="161">
        <f t="shared" ref="F59" si="5">D59*E59</f>
        <v>0</v>
      </c>
    </row>
    <row r="60" spans="1:6" ht="114.75">
      <c r="A60" s="104" t="s">
        <v>105</v>
      </c>
      <c r="B60" s="345" t="s">
        <v>46</v>
      </c>
      <c r="C60" s="102" t="s">
        <v>9</v>
      </c>
      <c r="D60" s="103">
        <v>118.2</v>
      </c>
      <c r="E60" s="736"/>
      <c r="F60" s="161">
        <f t="shared" si="3"/>
        <v>0</v>
      </c>
    </row>
    <row r="61" spans="1:6" ht="13.5" thickBot="1">
      <c r="A61" s="233" t="s">
        <v>40</v>
      </c>
      <c r="B61" s="234" t="s">
        <v>10</v>
      </c>
      <c r="C61" s="235"/>
      <c r="D61" s="236"/>
      <c r="E61" s="237"/>
      <c r="F61" s="238">
        <f>SUM(F52:F60)</f>
        <v>0</v>
      </c>
    </row>
    <row r="62" spans="1:6" ht="13.5" thickBot="1">
      <c r="D62" s="154"/>
    </row>
    <row r="63" spans="1:6" ht="13.5" thickBot="1">
      <c r="A63" s="291"/>
      <c r="B63" s="292" t="s">
        <v>176</v>
      </c>
      <c r="C63" s="293"/>
      <c r="D63" s="294"/>
      <c r="E63" s="295"/>
      <c r="F63" s="296">
        <f>F11+F34+F48+F61</f>
        <v>0</v>
      </c>
    </row>
    <row r="64" spans="1:6">
      <c r="D64" s="154"/>
    </row>
    <row r="65" spans="4:4">
      <c r="D65" s="154"/>
    </row>
    <row r="66" spans="4:4">
      <c r="D66" s="154"/>
    </row>
    <row r="67" spans="4:4">
      <c r="D67" s="154"/>
    </row>
    <row r="68" spans="4:4">
      <c r="D68" s="154"/>
    </row>
    <row r="69" spans="4:4">
      <c r="D69" s="154"/>
    </row>
    <row r="70" spans="4:4">
      <c r="D70" s="154"/>
    </row>
    <row r="71" spans="4:4">
      <c r="D71" s="154"/>
    </row>
    <row r="72" spans="4:4">
      <c r="D72" s="154"/>
    </row>
    <row r="73" spans="4:4">
      <c r="D73" s="154"/>
    </row>
    <row r="74" spans="4:4">
      <c r="D74" s="154"/>
    </row>
    <row r="75" spans="4:4">
      <c r="D75" s="154"/>
    </row>
    <row r="76" spans="4:4">
      <c r="D76" s="154"/>
    </row>
    <row r="77" spans="4:4">
      <c r="D77" s="154"/>
    </row>
    <row r="78" spans="4:4">
      <c r="D78" s="154"/>
    </row>
    <row r="79" spans="4:4">
      <c r="D79" s="154"/>
    </row>
    <row r="80" spans="4:4">
      <c r="D80" s="154"/>
    </row>
    <row r="81" spans="4:4">
      <c r="D81" s="154"/>
    </row>
    <row r="82" spans="4:4">
      <c r="D82" s="154"/>
    </row>
    <row r="83" spans="4:4">
      <c r="D83" s="154"/>
    </row>
    <row r="84" spans="4:4">
      <c r="D84" s="154"/>
    </row>
    <row r="85" spans="4:4">
      <c r="D85" s="154"/>
    </row>
    <row r="86" spans="4:4">
      <c r="D86" s="154"/>
    </row>
    <row r="87" spans="4:4">
      <c r="D87" s="154"/>
    </row>
    <row r="88" spans="4:4">
      <c r="D88" s="154"/>
    </row>
    <row r="89" spans="4:4">
      <c r="D89" s="154"/>
    </row>
    <row r="90" spans="4:4">
      <c r="D90" s="154"/>
    </row>
  </sheetData>
  <sheetProtection algorithmName="SHA-512" hashValue="MdRq1kB5aE7YuPw/tgSdLtJX1irnpi0PqfIYNN2VLXsI52VsuI6+vg5sZxpNILkQIqIx4jTsCbh9hD0lR5bcjA==" saltValue="TD+u66ocH4gWc9/A+nVj1A=="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3"/>
  <sheetViews>
    <sheetView view="pageBreakPreview" zoomScaleNormal="100" zoomScaleSheetLayoutView="100" workbookViewId="0">
      <pane ySplit="3" topLeftCell="A55" activePane="bottomLeft" state="frozen"/>
      <selection activeCell="H96" sqref="H96"/>
      <selection pane="bottomLeft" activeCell="E51" sqref="E51"/>
    </sheetView>
  </sheetViews>
  <sheetFormatPr defaultRowHeight="14.25"/>
  <cols>
    <col min="1" max="1" width="5.7109375" style="153" customWidth="1"/>
    <col min="2" max="2" width="42.140625" style="347" customWidth="1"/>
    <col min="3" max="3" width="6.5703125" style="92" bestFit="1" customWidth="1"/>
    <col min="4" max="4" width="8.42578125" style="93" bestFit="1" customWidth="1"/>
    <col min="5" max="5" width="12.5703125" style="156" customWidth="1"/>
    <col min="6" max="6" width="13.140625" style="156" customWidth="1"/>
    <col min="7" max="7" width="9.140625" style="324"/>
    <col min="8" max="16384" width="9.140625" style="325"/>
  </cols>
  <sheetData>
    <row r="1" spans="1:7">
      <c r="A1" s="91" t="s">
        <v>142</v>
      </c>
      <c r="B1" s="323" t="s">
        <v>143</v>
      </c>
    </row>
    <row r="2" spans="1:7" ht="15" thickBot="1">
      <c r="A2" s="91"/>
      <c r="B2" s="323"/>
    </row>
    <row r="3" spans="1:7" ht="26.25" thickBot="1">
      <c r="A3" s="94" t="s">
        <v>0</v>
      </c>
      <c r="B3" s="95" t="s">
        <v>1</v>
      </c>
      <c r="C3" s="95" t="s">
        <v>2</v>
      </c>
      <c r="D3" s="96" t="s">
        <v>3</v>
      </c>
      <c r="E3" s="348" t="s">
        <v>4</v>
      </c>
      <c r="F3" s="157" t="s">
        <v>5</v>
      </c>
    </row>
    <row r="4" spans="1:7" s="327" customFormat="1" ht="15" thickBot="1">
      <c r="A4" s="97"/>
      <c r="B4" s="98"/>
      <c r="C4" s="98"/>
      <c r="D4" s="99"/>
      <c r="E4" s="158"/>
      <c r="F4" s="159"/>
      <c r="G4" s="326"/>
    </row>
    <row r="5" spans="1:7">
      <c r="A5" s="100"/>
      <c r="B5" s="365" t="s">
        <v>29</v>
      </c>
      <c r="C5" s="366"/>
      <c r="D5" s="367"/>
      <c r="E5" s="368"/>
      <c r="F5" s="369"/>
    </row>
    <row r="6" spans="1:7" ht="38.25">
      <c r="A6" s="104" t="s">
        <v>60</v>
      </c>
      <c r="B6" s="328" t="s">
        <v>55</v>
      </c>
      <c r="C6" s="102" t="s">
        <v>6</v>
      </c>
      <c r="D6" s="103">
        <v>1</v>
      </c>
      <c r="E6" s="737"/>
      <c r="F6" s="179">
        <f t="shared" ref="F6:F10" si="0">D6*E6</f>
        <v>0</v>
      </c>
    </row>
    <row r="7" spans="1:7" ht="25.5">
      <c r="A7" s="104" t="s">
        <v>66</v>
      </c>
      <c r="B7" s="328" t="s">
        <v>44</v>
      </c>
      <c r="C7" s="102" t="s">
        <v>9</v>
      </c>
      <c r="D7" s="103">
        <v>150.30000000000001</v>
      </c>
      <c r="E7" s="736"/>
      <c r="F7" s="161">
        <f t="shared" si="0"/>
        <v>0</v>
      </c>
    </row>
    <row r="8" spans="1:7" ht="25.5">
      <c r="A8" s="104" t="s">
        <v>65</v>
      </c>
      <c r="B8" s="329" t="s">
        <v>24</v>
      </c>
      <c r="C8" s="102" t="s">
        <v>6</v>
      </c>
      <c r="D8" s="103">
        <v>6</v>
      </c>
      <c r="E8" s="736"/>
      <c r="F8" s="161">
        <f t="shared" si="0"/>
        <v>0</v>
      </c>
    </row>
    <row r="9" spans="1:7" ht="38.25">
      <c r="A9" s="104" t="s">
        <v>64</v>
      </c>
      <c r="B9" s="374" t="s">
        <v>206</v>
      </c>
      <c r="C9" s="102" t="s">
        <v>6</v>
      </c>
      <c r="D9" s="103">
        <v>1</v>
      </c>
      <c r="E9" s="736"/>
      <c r="F9" s="161">
        <f t="shared" si="0"/>
        <v>0</v>
      </c>
    </row>
    <row r="10" spans="1:7" ht="39" thickBot="1">
      <c r="A10" s="104" t="s">
        <v>63</v>
      </c>
      <c r="B10" s="330" t="s">
        <v>144</v>
      </c>
      <c r="C10" s="190" t="s">
        <v>203</v>
      </c>
      <c r="D10" s="191">
        <v>14</v>
      </c>
      <c r="E10" s="738"/>
      <c r="F10" s="192">
        <f t="shared" si="0"/>
        <v>0</v>
      </c>
    </row>
    <row r="11" spans="1:7" ht="15" thickBot="1">
      <c r="A11" s="359" t="s">
        <v>34</v>
      </c>
      <c r="B11" s="360" t="s">
        <v>12</v>
      </c>
      <c r="C11" s="361"/>
      <c r="D11" s="362"/>
      <c r="E11" s="363"/>
      <c r="F11" s="364">
        <f>SUM(F6:F10)</f>
        <v>0</v>
      </c>
    </row>
    <row r="12" spans="1:7" ht="15" thickBot="1">
      <c r="A12" s="206"/>
      <c r="B12" s="107"/>
      <c r="C12" s="108"/>
      <c r="D12" s="109"/>
      <c r="E12" s="162"/>
      <c r="F12" s="207"/>
    </row>
    <row r="13" spans="1:7" ht="15" thickBot="1">
      <c r="A13" s="110"/>
      <c r="B13" s="111" t="s">
        <v>35</v>
      </c>
      <c r="C13" s="112"/>
      <c r="D13" s="113"/>
      <c r="E13" s="164"/>
      <c r="F13" s="165"/>
    </row>
    <row r="14" spans="1:7" ht="63.75">
      <c r="A14" s="114"/>
      <c r="B14" s="115" t="s">
        <v>47</v>
      </c>
      <c r="C14" s="116"/>
      <c r="D14" s="117"/>
      <c r="E14" s="166"/>
      <c r="F14" s="167"/>
    </row>
    <row r="15" spans="1:7" ht="51">
      <c r="A15" s="114"/>
      <c r="B15" s="118" t="s">
        <v>21</v>
      </c>
      <c r="C15" s="102"/>
      <c r="D15" s="119"/>
      <c r="E15" s="160"/>
      <c r="F15" s="161"/>
    </row>
    <row r="16" spans="1:7" ht="63.75">
      <c r="A16" s="101"/>
      <c r="B16" s="118" t="s">
        <v>123</v>
      </c>
      <c r="C16" s="102"/>
      <c r="D16" s="119"/>
      <c r="E16" s="160"/>
      <c r="F16" s="161"/>
    </row>
    <row r="17" spans="1:6" ht="38.25">
      <c r="A17" s="101" t="s">
        <v>68</v>
      </c>
      <c r="B17" s="328" t="s">
        <v>48</v>
      </c>
      <c r="C17" s="120" t="s">
        <v>204</v>
      </c>
      <c r="D17" s="103">
        <v>77</v>
      </c>
      <c r="E17" s="736"/>
      <c r="F17" s="161">
        <f>D17*E17</f>
        <v>0</v>
      </c>
    </row>
    <row r="18" spans="1:6" ht="38.25">
      <c r="A18" s="104" t="s">
        <v>69</v>
      </c>
      <c r="B18" s="331" t="s">
        <v>165</v>
      </c>
      <c r="C18" s="120" t="s">
        <v>204</v>
      </c>
      <c r="D18" s="103">
        <v>7</v>
      </c>
      <c r="E18" s="736"/>
      <c r="F18" s="161">
        <f>D18*E18</f>
        <v>0</v>
      </c>
    </row>
    <row r="19" spans="1:6" ht="51">
      <c r="A19" s="104" t="s">
        <v>70</v>
      </c>
      <c r="B19" s="331" t="s">
        <v>205</v>
      </c>
      <c r="C19" s="120"/>
      <c r="D19" s="197"/>
      <c r="E19" s="187"/>
      <c r="F19" s="170"/>
    </row>
    <row r="20" spans="1:6">
      <c r="A20" s="101"/>
      <c r="B20" s="375" t="s">
        <v>53</v>
      </c>
      <c r="C20" s="194" t="s">
        <v>204</v>
      </c>
      <c r="D20" s="195">
        <v>21.5</v>
      </c>
      <c r="E20" s="750"/>
      <c r="F20" s="196">
        <f>D20*E20</f>
        <v>0</v>
      </c>
    </row>
    <row r="21" spans="1:6" ht="38.25">
      <c r="A21" s="101" t="s">
        <v>71</v>
      </c>
      <c r="B21" s="333" t="s">
        <v>25</v>
      </c>
      <c r="C21" s="317" t="s">
        <v>203</v>
      </c>
      <c r="D21" s="103">
        <v>47</v>
      </c>
      <c r="E21" s="736"/>
      <c r="F21" s="170">
        <f t="shared" ref="F21:F40" si="1">D21*E21</f>
        <v>0</v>
      </c>
    </row>
    <row r="22" spans="1:6" ht="38.25">
      <c r="A22" s="101" t="s">
        <v>72</v>
      </c>
      <c r="B22" s="336" t="s">
        <v>110</v>
      </c>
      <c r="C22" s="120" t="s">
        <v>204</v>
      </c>
      <c r="D22" s="103">
        <v>357</v>
      </c>
      <c r="E22" s="736"/>
      <c r="F22" s="170">
        <f t="shared" ref="F22" si="2">D22*E22</f>
        <v>0</v>
      </c>
    </row>
    <row r="23" spans="1:6" ht="76.5">
      <c r="A23" s="101" t="s">
        <v>73</v>
      </c>
      <c r="B23" s="328" t="s">
        <v>49</v>
      </c>
      <c r="C23" s="120" t="s">
        <v>6</v>
      </c>
      <c r="D23" s="103">
        <v>2</v>
      </c>
      <c r="E23" s="737"/>
      <c r="F23" s="170">
        <f t="shared" si="1"/>
        <v>0</v>
      </c>
    </row>
    <row r="24" spans="1:6" ht="38.25">
      <c r="A24" s="104" t="s">
        <v>74</v>
      </c>
      <c r="B24" s="328" t="s">
        <v>43</v>
      </c>
      <c r="C24" s="317" t="s">
        <v>203</v>
      </c>
      <c r="D24" s="103">
        <v>125</v>
      </c>
      <c r="E24" s="736"/>
      <c r="F24" s="170">
        <f t="shared" si="1"/>
        <v>0</v>
      </c>
    </row>
    <row r="25" spans="1:6" ht="51">
      <c r="A25" s="101" t="s">
        <v>75</v>
      </c>
      <c r="B25" s="331" t="s">
        <v>116</v>
      </c>
      <c r="C25" s="120" t="s">
        <v>204</v>
      </c>
      <c r="D25" s="103">
        <v>15.3</v>
      </c>
      <c r="E25" s="736"/>
      <c r="F25" s="170">
        <f t="shared" si="1"/>
        <v>0</v>
      </c>
    </row>
    <row r="26" spans="1:6" ht="25.5">
      <c r="A26" s="101" t="s">
        <v>76</v>
      </c>
      <c r="B26" s="376" t="s">
        <v>117</v>
      </c>
      <c r="C26" s="120" t="s">
        <v>203</v>
      </c>
      <c r="D26" s="103">
        <v>7.5</v>
      </c>
      <c r="E26" s="736"/>
      <c r="F26" s="170">
        <f t="shared" si="1"/>
        <v>0</v>
      </c>
    </row>
    <row r="27" spans="1:6" ht="25.5">
      <c r="A27" s="101" t="s">
        <v>77</v>
      </c>
      <c r="B27" s="374" t="s">
        <v>118</v>
      </c>
      <c r="C27" s="120" t="s">
        <v>119</v>
      </c>
      <c r="D27" s="103">
        <v>80</v>
      </c>
      <c r="E27" s="736"/>
      <c r="F27" s="170">
        <f t="shared" si="1"/>
        <v>0</v>
      </c>
    </row>
    <row r="28" spans="1:6" ht="51">
      <c r="A28" s="101" t="s">
        <v>78</v>
      </c>
      <c r="B28" s="376" t="s">
        <v>209</v>
      </c>
      <c r="C28" s="120" t="s">
        <v>204</v>
      </c>
      <c r="D28" s="103">
        <v>2</v>
      </c>
      <c r="E28" s="736"/>
      <c r="F28" s="170">
        <f t="shared" si="1"/>
        <v>0</v>
      </c>
    </row>
    <row r="29" spans="1:6" ht="76.5">
      <c r="A29" s="101" t="s">
        <v>79</v>
      </c>
      <c r="B29" s="374" t="s">
        <v>208</v>
      </c>
      <c r="C29" s="120" t="s">
        <v>204</v>
      </c>
      <c r="D29" s="103">
        <v>10</v>
      </c>
      <c r="E29" s="736"/>
      <c r="F29" s="170">
        <f t="shared" si="1"/>
        <v>0</v>
      </c>
    </row>
    <row r="30" spans="1:6" ht="63.75">
      <c r="A30" s="104" t="s">
        <v>80</v>
      </c>
      <c r="B30" s="331" t="s">
        <v>456</v>
      </c>
      <c r="C30" s="120" t="s">
        <v>204</v>
      </c>
      <c r="D30" s="103">
        <v>52.6</v>
      </c>
      <c r="E30" s="736"/>
      <c r="F30" s="170">
        <f t="shared" si="1"/>
        <v>0</v>
      </c>
    </row>
    <row r="31" spans="1:6" ht="102">
      <c r="A31" s="101" t="s">
        <v>86</v>
      </c>
      <c r="B31" s="328" t="s">
        <v>114</v>
      </c>
      <c r="C31" s="120" t="s">
        <v>204</v>
      </c>
      <c r="D31" s="103">
        <v>308</v>
      </c>
      <c r="E31" s="736"/>
      <c r="F31" s="170">
        <f t="shared" si="1"/>
        <v>0</v>
      </c>
    </row>
    <row r="32" spans="1:6" ht="51">
      <c r="A32" s="104" t="s">
        <v>85</v>
      </c>
      <c r="B32" s="335" t="s">
        <v>457</v>
      </c>
      <c r="C32" s="120" t="s">
        <v>204</v>
      </c>
      <c r="D32" s="103">
        <v>4.2</v>
      </c>
      <c r="E32" s="736"/>
      <c r="F32" s="170">
        <f t="shared" si="1"/>
        <v>0</v>
      </c>
    </row>
    <row r="33" spans="1:6" ht="38.25">
      <c r="A33" s="104" t="s">
        <v>84</v>
      </c>
      <c r="B33" s="335" t="s">
        <v>458</v>
      </c>
      <c r="C33" s="120" t="s">
        <v>204</v>
      </c>
      <c r="D33" s="103">
        <v>2.8</v>
      </c>
      <c r="E33" s="736"/>
      <c r="F33" s="170">
        <f t="shared" si="1"/>
        <v>0</v>
      </c>
    </row>
    <row r="34" spans="1:6" ht="38.25">
      <c r="A34" s="104" t="s">
        <v>83</v>
      </c>
      <c r="B34" s="333" t="s">
        <v>459</v>
      </c>
      <c r="C34" s="102" t="s">
        <v>9</v>
      </c>
      <c r="D34" s="103">
        <v>150.30000000000001</v>
      </c>
      <c r="E34" s="736"/>
      <c r="F34" s="170">
        <f t="shared" si="1"/>
        <v>0</v>
      </c>
    </row>
    <row r="35" spans="1:6" ht="38.25">
      <c r="A35" s="101" t="s">
        <v>82</v>
      </c>
      <c r="B35" s="333" t="s">
        <v>50</v>
      </c>
      <c r="C35" s="120" t="s">
        <v>204</v>
      </c>
      <c r="D35" s="103">
        <v>77.5</v>
      </c>
      <c r="E35" s="736"/>
      <c r="F35" s="170">
        <f t="shared" si="1"/>
        <v>0</v>
      </c>
    </row>
    <row r="36" spans="1:6" ht="38.25">
      <c r="A36" s="101" t="s">
        <v>81</v>
      </c>
      <c r="B36" s="336" t="s">
        <v>108</v>
      </c>
      <c r="C36" s="120" t="s">
        <v>204</v>
      </c>
      <c r="D36" s="103">
        <v>0.7</v>
      </c>
      <c r="E36" s="736"/>
      <c r="F36" s="170">
        <f t="shared" si="1"/>
        <v>0</v>
      </c>
    </row>
    <row r="37" spans="1:6" ht="63.75">
      <c r="A37" s="101" t="s">
        <v>87</v>
      </c>
      <c r="B37" s="328" t="s">
        <v>109</v>
      </c>
      <c r="C37" s="317" t="s">
        <v>203</v>
      </c>
      <c r="D37" s="103">
        <v>14</v>
      </c>
      <c r="E37" s="736"/>
      <c r="F37" s="170">
        <f t="shared" si="1"/>
        <v>0</v>
      </c>
    </row>
    <row r="38" spans="1:6" ht="38.25">
      <c r="A38" s="101" t="s">
        <v>88</v>
      </c>
      <c r="B38" s="337" t="s">
        <v>460</v>
      </c>
      <c r="C38" s="102" t="s">
        <v>9</v>
      </c>
      <c r="D38" s="103">
        <v>24</v>
      </c>
      <c r="E38" s="736"/>
      <c r="F38" s="170">
        <f t="shared" si="1"/>
        <v>0</v>
      </c>
    </row>
    <row r="39" spans="1:6" ht="38.25">
      <c r="A39" s="101" t="s">
        <v>89</v>
      </c>
      <c r="B39" s="331" t="s">
        <v>56</v>
      </c>
      <c r="C39" s="317" t="s">
        <v>204</v>
      </c>
      <c r="D39" s="103">
        <v>77</v>
      </c>
      <c r="E39" s="736"/>
      <c r="F39" s="170">
        <f t="shared" si="1"/>
        <v>0</v>
      </c>
    </row>
    <row r="40" spans="1:6" ht="26.25" thickBot="1">
      <c r="A40" s="189" t="s">
        <v>112</v>
      </c>
      <c r="B40" s="338" t="s">
        <v>67</v>
      </c>
      <c r="C40" s="190" t="s">
        <v>203</v>
      </c>
      <c r="D40" s="191">
        <v>385</v>
      </c>
      <c r="E40" s="738"/>
      <c r="F40" s="170">
        <f t="shared" si="1"/>
        <v>0</v>
      </c>
    </row>
    <row r="41" spans="1:6" ht="15" thickBot="1">
      <c r="A41" s="123" t="s">
        <v>36</v>
      </c>
      <c r="B41" s="124" t="s">
        <v>11</v>
      </c>
      <c r="C41" s="125"/>
      <c r="D41" s="126"/>
      <c r="E41" s="171"/>
      <c r="F41" s="172">
        <f>SUM(F17:F40)</f>
        <v>0</v>
      </c>
    </row>
    <row r="42" spans="1:6" ht="15" thickBot="1">
      <c r="A42" s="106"/>
      <c r="B42" s="127"/>
      <c r="C42" s="128"/>
      <c r="D42" s="129"/>
      <c r="E42" s="173"/>
      <c r="F42" s="162"/>
    </row>
    <row r="43" spans="1:6" ht="15" thickBot="1">
      <c r="A43" s="130"/>
      <c r="B43" s="131" t="s">
        <v>37</v>
      </c>
      <c r="C43" s="132"/>
      <c r="D43" s="133"/>
      <c r="E43" s="174"/>
      <c r="F43" s="175"/>
    </row>
    <row r="44" spans="1:6" ht="76.5">
      <c r="A44" s="101"/>
      <c r="B44" s="134" t="s">
        <v>20</v>
      </c>
      <c r="C44" s="135"/>
      <c r="D44" s="136"/>
      <c r="E44" s="176"/>
      <c r="F44" s="177"/>
    </row>
    <row r="45" spans="1:6" ht="76.5">
      <c r="A45" s="101" t="s">
        <v>90</v>
      </c>
      <c r="B45" s="328" t="s">
        <v>469</v>
      </c>
      <c r="C45" s="137" t="s">
        <v>9</v>
      </c>
      <c r="D45" s="138">
        <v>150.30000000000001</v>
      </c>
      <c r="E45" s="741"/>
      <c r="F45" s="179">
        <f t="shared" ref="F45:F47" si="3">D45*E45</f>
        <v>0</v>
      </c>
    </row>
    <row r="46" spans="1:6" ht="216.75">
      <c r="A46" s="104" t="s">
        <v>91</v>
      </c>
      <c r="B46" s="342" t="s">
        <v>147</v>
      </c>
      <c r="C46" s="137"/>
      <c r="D46" s="218"/>
      <c r="E46" s="178"/>
      <c r="F46" s="179"/>
    </row>
    <row r="47" spans="1:6" s="324" customFormat="1" ht="12.75">
      <c r="A47" s="101"/>
      <c r="B47" s="343" t="s">
        <v>120</v>
      </c>
      <c r="C47" s="137" t="s">
        <v>6</v>
      </c>
      <c r="D47" s="138">
        <v>1</v>
      </c>
      <c r="E47" s="741"/>
      <c r="F47" s="179">
        <f t="shared" si="3"/>
        <v>0</v>
      </c>
    </row>
    <row r="48" spans="1:6" s="324" customFormat="1" ht="12.75">
      <c r="A48" s="101"/>
      <c r="B48" s="343" t="s">
        <v>136</v>
      </c>
      <c r="C48" s="137"/>
      <c r="D48" s="218"/>
      <c r="E48" s="178"/>
      <c r="F48" s="179"/>
    </row>
    <row r="49" spans="1:6" s="324" customFormat="1" ht="12.75">
      <c r="A49" s="101"/>
      <c r="B49" s="343" t="s">
        <v>145</v>
      </c>
      <c r="C49" s="137" t="s">
        <v>6</v>
      </c>
      <c r="D49" s="138">
        <v>1</v>
      </c>
      <c r="E49" s="741"/>
      <c r="F49" s="179">
        <f t="shared" ref="F49:F51" si="4">D49*E49</f>
        <v>0</v>
      </c>
    </row>
    <row r="50" spans="1:6" s="324" customFormat="1" ht="12.75">
      <c r="A50" s="101"/>
      <c r="B50" s="343" t="s">
        <v>146</v>
      </c>
      <c r="C50" s="137" t="s">
        <v>6</v>
      </c>
      <c r="D50" s="138">
        <v>2</v>
      </c>
      <c r="E50" s="741"/>
      <c r="F50" s="179">
        <f t="shared" si="4"/>
        <v>0</v>
      </c>
    </row>
    <row r="51" spans="1:6" s="324" customFormat="1" ht="26.25" thickBot="1">
      <c r="A51" s="189"/>
      <c r="B51" s="352" t="s">
        <v>148</v>
      </c>
      <c r="C51" s="209" t="s">
        <v>6</v>
      </c>
      <c r="D51" s="210">
        <v>2</v>
      </c>
      <c r="E51" s="751"/>
      <c r="F51" s="211">
        <f t="shared" si="4"/>
        <v>0</v>
      </c>
    </row>
    <row r="52" spans="1:6" s="324" customFormat="1" ht="13.5" thickBot="1">
      <c r="A52" s="232" t="s">
        <v>38</v>
      </c>
      <c r="B52" s="227" t="s">
        <v>22</v>
      </c>
      <c r="C52" s="228"/>
      <c r="D52" s="229"/>
      <c r="E52" s="230"/>
      <c r="F52" s="231">
        <f>SUM(F45:F51)</f>
        <v>0</v>
      </c>
    </row>
    <row r="53" spans="1:6" s="324" customFormat="1" ht="13.5" thickBot="1">
      <c r="A53" s="106"/>
      <c r="B53" s="107"/>
      <c r="C53" s="108"/>
      <c r="D53" s="109"/>
      <c r="E53" s="162"/>
      <c r="F53" s="162"/>
    </row>
    <row r="54" spans="1:6" s="324" customFormat="1" ht="13.5" thickBot="1">
      <c r="A54" s="110"/>
      <c r="B54" s="144" t="s">
        <v>39</v>
      </c>
      <c r="C54" s="145"/>
      <c r="D54" s="146"/>
      <c r="E54" s="182"/>
      <c r="F54" s="183"/>
    </row>
    <row r="55" spans="1:6" s="324" customFormat="1" ht="76.5">
      <c r="A55" s="101"/>
      <c r="B55" s="115" t="s">
        <v>8</v>
      </c>
      <c r="C55" s="116"/>
      <c r="D55" s="117"/>
      <c r="E55" s="166"/>
      <c r="F55" s="167"/>
    </row>
    <row r="56" spans="1:6" s="324" customFormat="1" ht="25.5">
      <c r="A56" s="104" t="s">
        <v>97</v>
      </c>
      <c r="B56" s="328" t="s">
        <v>41</v>
      </c>
      <c r="C56" s="102" t="s">
        <v>15</v>
      </c>
      <c r="D56" s="103">
        <v>5</v>
      </c>
      <c r="E56" s="744"/>
      <c r="F56" s="161">
        <f t="shared" ref="F56:F63" si="5">D56*E56</f>
        <v>0</v>
      </c>
    </row>
    <row r="57" spans="1:6" s="324" customFormat="1" ht="25.5">
      <c r="A57" s="104" t="s">
        <v>98</v>
      </c>
      <c r="B57" s="328" t="s">
        <v>58</v>
      </c>
      <c r="C57" s="102" t="s">
        <v>28</v>
      </c>
      <c r="D57" s="103">
        <v>8</v>
      </c>
      <c r="E57" s="737"/>
      <c r="F57" s="161">
        <f t="shared" si="5"/>
        <v>0</v>
      </c>
    </row>
    <row r="58" spans="1:6" s="324" customFormat="1" ht="25.5">
      <c r="A58" s="104" t="s">
        <v>99</v>
      </c>
      <c r="B58" s="344" t="s">
        <v>42</v>
      </c>
      <c r="C58" s="317" t="s">
        <v>9</v>
      </c>
      <c r="D58" s="319">
        <v>150.30000000000001</v>
      </c>
      <c r="E58" s="745"/>
      <c r="F58" s="161">
        <f t="shared" si="5"/>
        <v>0</v>
      </c>
    </row>
    <row r="59" spans="1:6" s="324" customFormat="1" ht="25.5">
      <c r="A59" s="104" t="s">
        <v>100</v>
      </c>
      <c r="B59" s="333" t="s">
        <v>466</v>
      </c>
      <c r="C59" s="102" t="s">
        <v>203</v>
      </c>
      <c r="D59" s="103">
        <v>14</v>
      </c>
      <c r="E59" s="746"/>
      <c r="F59" s="161">
        <f t="shared" si="5"/>
        <v>0</v>
      </c>
    </row>
    <row r="60" spans="1:6" s="324" customFormat="1" ht="25.5">
      <c r="A60" s="104" t="s">
        <v>101</v>
      </c>
      <c r="B60" s="333" t="s">
        <v>467</v>
      </c>
      <c r="C60" s="102" t="s">
        <v>203</v>
      </c>
      <c r="D60" s="103">
        <v>14</v>
      </c>
      <c r="E60" s="746"/>
      <c r="F60" s="161">
        <f t="shared" si="5"/>
        <v>0</v>
      </c>
    </row>
    <row r="61" spans="1:6" s="324" customFormat="1" ht="38.25">
      <c r="A61" s="147" t="s">
        <v>102</v>
      </c>
      <c r="B61" s="320" t="s">
        <v>167</v>
      </c>
      <c r="C61" s="317" t="s">
        <v>6</v>
      </c>
      <c r="D61" s="319">
        <v>1</v>
      </c>
      <c r="E61" s="745"/>
      <c r="F61" s="161">
        <f t="shared" si="5"/>
        <v>0</v>
      </c>
    </row>
    <row r="62" spans="1:6" s="324" customFormat="1" ht="38.25">
      <c r="A62" s="104" t="s">
        <v>103</v>
      </c>
      <c r="B62" s="344" t="s">
        <v>468</v>
      </c>
      <c r="C62" s="313" t="s">
        <v>9</v>
      </c>
      <c r="D62" s="319">
        <v>150.30000000000001</v>
      </c>
      <c r="E62" s="748"/>
      <c r="F62" s="161">
        <f t="shared" si="5"/>
        <v>0</v>
      </c>
    </row>
    <row r="63" spans="1:6" s="324" customFormat="1" ht="115.5" thickBot="1">
      <c r="A63" s="104" t="s">
        <v>103</v>
      </c>
      <c r="B63" s="345" t="s">
        <v>46</v>
      </c>
      <c r="C63" s="102" t="s">
        <v>9</v>
      </c>
      <c r="D63" s="103">
        <v>150.30000000000001</v>
      </c>
      <c r="E63" s="736"/>
      <c r="F63" s="161">
        <f t="shared" si="5"/>
        <v>0</v>
      </c>
    </row>
    <row r="64" spans="1:6" s="324" customFormat="1" ht="13.5" thickBot="1">
      <c r="A64" s="149" t="s">
        <v>40</v>
      </c>
      <c r="B64" s="150" t="s">
        <v>10</v>
      </c>
      <c r="C64" s="151"/>
      <c r="D64" s="152"/>
      <c r="E64" s="185"/>
      <c r="F64" s="186">
        <f>SUM(F56:F63)</f>
        <v>0</v>
      </c>
    </row>
    <row r="65" spans="1:7" s="324" customFormat="1" ht="13.5" thickBot="1">
      <c r="A65" s="153"/>
      <c r="B65" s="347"/>
      <c r="C65" s="92"/>
      <c r="D65" s="154"/>
      <c r="E65" s="156"/>
      <c r="F65" s="156"/>
    </row>
    <row r="66" spans="1:7" s="324" customFormat="1" ht="13.5" thickBot="1">
      <c r="A66" s="220"/>
      <c r="B66" s="221" t="s">
        <v>178</v>
      </c>
      <c r="C66" s="222"/>
      <c r="D66" s="223"/>
      <c r="E66" s="224"/>
      <c r="F66" s="225">
        <f>F11+F41+F52+F64</f>
        <v>0</v>
      </c>
    </row>
    <row r="67" spans="1:7" s="324" customFormat="1" ht="12.75">
      <c r="A67" s="153"/>
      <c r="B67" s="347"/>
      <c r="C67" s="92"/>
      <c r="D67" s="154"/>
      <c r="E67" s="156"/>
      <c r="F67" s="156"/>
    </row>
    <row r="68" spans="1:7" s="324" customFormat="1" ht="12.75">
      <c r="A68" s="153"/>
      <c r="B68" s="347"/>
      <c r="C68" s="92"/>
      <c r="D68" s="154"/>
      <c r="E68" s="156"/>
      <c r="F68" s="156"/>
    </row>
    <row r="69" spans="1:7" s="353" customFormat="1" ht="12.75">
      <c r="A69" s="153"/>
      <c r="B69" s="347"/>
      <c r="C69" s="92"/>
      <c r="D69" s="154"/>
      <c r="E69" s="156"/>
      <c r="F69" s="156"/>
      <c r="G69" s="324"/>
    </row>
    <row r="70" spans="1:7" s="353" customFormat="1" ht="12.75">
      <c r="A70" s="153"/>
      <c r="B70" s="347"/>
      <c r="C70" s="92"/>
      <c r="D70" s="154"/>
      <c r="E70" s="156"/>
      <c r="F70" s="156"/>
      <c r="G70" s="324"/>
    </row>
    <row r="71" spans="1:7" s="353" customFormat="1" ht="12.75">
      <c r="A71" s="153"/>
      <c r="B71" s="347"/>
      <c r="C71" s="92"/>
      <c r="D71" s="154"/>
      <c r="E71" s="156"/>
      <c r="F71" s="156"/>
      <c r="G71" s="324"/>
    </row>
    <row r="72" spans="1:7" s="353" customFormat="1" ht="12.75">
      <c r="A72" s="153"/>
      <c r="B72" s="347"/>
      <c r="C72" s="92"/>
      <c r="D72" s="154"/>
      <c r="E72" s="156"/>
      <c r="F72" s="156"/>
      <c r="G72" s="324"/>
    </row>
    <row r="73" spans="1:7" s="353" customFormat="1" ht="12.75">
      <c r="A73" s="153"/>
      <c r="B73" s="347"/>
      <c r="C73" s="92"/>
      <c r="D73" s="154"/>
      <c r="E73" s="156"/>
      <c r="F73" s="156"/>
      <c r="G73" s="324"/>
    </row>
    <row r="74" spans="1:7" s="353" customFormat="1" ht="12.75">
      <c r="A74" s="153"/>
      <c r="B74" s="347"/>
      <c r="C74" s="92"/>
      <c r="D74" s="154"/>
      <c r="E74" s="156"/>
      <c r="F74" s="156"/>
      <c r="G74" s="324"/>
    </row>
    <row r="75" spans="1:7" s="353" customFormat="1" ht="12.75">
      <c r="A75" s="153"/>
      <c r="B75" s="347"/>
      <c r="C75" s="92"/>
      <c r="D75" s="154"/>
      <c r="E75" s="156"/>
      <c r="F75" s="156"/>
      <c r="G75" s="324"/>
    </row>
    <row r="76" spans="1:7" s="353" customFormat="1" ht="12.75">
      <c r="A76" s="153"/>
      <c r="B76" s="347"/>
      <c r="C76" s="92"/>
      <c r="D76" s="154"/>
      <c r="E76" s="156"/>
      <c r="F76" s="156"/>
      <c r="G76" s="324"/>
    </row>
    <row r="77" spans="1:7" s="353" customFormat="1" ht="12.75">
      <c r="A77" s="153"/>
      <c r="B77" s="347"/>
      <c r="C77" s="92"/>
      <c r="D77" s="154"/>
      <c r="E77" s="156"/>
      <c r="F77" s="156"/>
      <c r="G77" s="324"/>
    </row>
    <row r="78" spans="1:7" s="353" customFormat="1" ht="12.75">
      <c r="A78" s="153"/>
      <c r="B78" s="347"/>
      <c r="C78" s="92"/>
      <c r="D78" s="154"/>
      <c r="E78" s="156"/>
      <c r="F78" s="156"/>
      <c r="G78" s="324"/>
    </row>
    <row r="79" spans="1:7" s="353" customFormat="1" ht="12.75">
      <c r="A79" s="153"/>
      <c r="B79" s="347"/>
      <c r="C79" s="92"/>
      <c r="D79" s="154"/>
      <c r="E79" s="156"/>
      <c r="F79" s="156"/>
      <c r="G79" s="324"/>
    </row>
    <row r="80" spans="1:7" s="353" customFormat="1" ht="12.75">
      <c r="A80" s="153"/>
      <c r="B80" s="347"/>
      <c r="C80" s="92"/>
      <c r="D80" s="154"/>
      <c r="E80" s="156"/>
      <c r="F80" s="156"/>
      <c r="G80" s="324"/>
    </row>
    <row r="81" spans="1:7" s="353" customFormat="1" ht="12.75">
      <c r="A81" s="153"/>
      <c r="B81" s="347"/>
      <c r="C81" s="92"/>
      <c r="D81" s="154"/>
      <c r="E81" s="156"/>
      <c r="F81" s="156"/>
      <c r="G81" s="324"/>
    </row>
    <row r="82" spans="1:7" s="353" customFormat="1" ht="12.75">
      <c r="A82" s="153"/>
      <c r="B82" s="347"/>
      <c r="C82" s="92"/>
      <c r="D82" s="154"/>
      <c r="E82" s="156"/>
      <c r="F82" s="156"/>
      <c r="G82" s="324"/>
    </row>
    <row r="83" spans="1:7" s="353" customFormat="1" ht="12.75">
      <c r="A83" s="153"/>
      <c r="B83" s="347"/>
      <c r="C83" s="92"/>
      <c r="D83" s="154"/>
      <c r="E83" s="156"/>
      <c r="F83" s="156"/>
      <c r="G83" s="324"/>
    </row>
    <row r="84" spans="1:7" s="353" customFormat="1" ht="12.75">
      <c r="A84" s="153"/>
      <c r="B84" s="347"/>
      <c r="C84" s="92"/>
      <c r="D84" s="154"/>
      <c r="E84" s="156"/>
      <c r="F84" s="156"/>
      <c r="G84" s="324"/>
    </row>
    <row r="85" spans="1:7" s="353" customFormat="1" ht="12.75">
      <c r="A85" s="153"/>
      <c r="B85" s="347"/>
      <c r="C85" s="92"/>
      <c r="D85" s="154"/>
      <c r="E85" s="156"/>
      <c r="F85" s="156"/>
      <c r="G85" s="324"/>
    </row>
    <row r="86" spans="1:7" s="353" customFormat="1" ht="12.75">
      <c r="A86" s="153"/>
      <c r="B86" s="347"/>
      <c r="C86" s="92"/>
      <c r="D86" s="154"/>
      <c r="E86" s="156"/>
      <c r="F86" s="156"/>
      <c r="G86" s="324"/>
    </row>
    <row r="87" spans="1:7" s="353" customFormat="1" ht="12.75">
      <c r="A87" s="153"/>
      <c r="B87" s="347"/>
      <c r="C87" s="92"/>
      <c r="D87" s="154"/>
      <c r="E87" s="156"/>
      <c r="F87" s="156"/>
      <c r="G87" s="324"/>
    </row>
    <row r="88" spans="1:7" s="353" customFormat="1" ht="12.75">
      <c r="A88" s="153"/>
      <c r="B88" s="347"/>
      <c r="C88" s="92"/>
      <c r="D88" s="154"/>
      <c r="E88" s="156"/>
      <c r="F88" s="156"/>
      <c r="G88" s="324"/>
    </row>
    <row r="89" spans="1:7" s="353" customFormat="1" ht="12.75">
      <c r="A89" s="153"/>
      <c r="B89" s="347"/>
      <c r="C89" s="92"/>
      <c r="D89" s="154"/>
      <c r="E89" s="156"/>
      <c r="F89" s="156"/>
      <c r="G89" s="324"/>
    </row>
    <row r="90" spans="1:7" s="353" customFormat="1" ht="12.75">
      <c r="A90" s="153"/>
      <c r="B90" s="347"/>
      <c r="C90" s="92"/>
      <c r="D90" s="154"/>
      <c r="E90" s="156"/>
      <c r="F90" s="156"/>
      <c r="G90" s="324"/>
    </row>
    <row r="91" spans="1:7" s="353" customFormat="1" ht="12.75">
      <c r="A91" s="153"/>
      <c r="B91" s="347"/>
      <c r="C91" s="92"/>
      <c r="D91" s="154"/>
      <c r="E91" s="156"/>
      <c r="F91" s="156"/>
      <c r="G91" s="324"/>
    </row>
    <row r="92" spans="1:7" s="353" customFormat="1" ht="12.75">
      <c r="A92" s="153"/>
      <c r="B92" s="347"/>
      <c r="C92" s="92"/>
      <c r="D92" s="154"/>
      <c r="E92" s="156"/>
      <c r="F92" s="156"/>
      <c r="G92" s="324"/>
    </row>
    <row r="93" spans="1:7" s="353" customFormat="1" ht="12.75">
      <c r="A93" s="153"/>
      <c r="B93" s="347"/>
      <c r="C93" s="92"/>
      <c r="D93" s="154"/>
      <c r="E93" s="156"/>
      <c r="F93" s="156"/>
      <c r="G93" s="324"/>
    </row>
  </sheetData>
  <sheetProtection algorithmName="SHA-512" hashValue="ab83oaLGH1m1i8M/lMDpTw7FnDgZ6aV/vTB7vuEqxoW2bFSkMuu3n4FNXLEixq0+nghI52tShNRAahwHzQdM1Q==" saltValue="8yetyWn6xjOniRsXHK0OLg=="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98"/>
  <sheetViews>
    <sheetView view="pageBreakPreview" zoomScaleNormal="100" zoomScaleSheetLayoutView="100" workbookViewId="0">
      <pane ySplit="3" topLeftCell="A70" activePane="bottomLeft" state="frozen"/>
      <selection activeCell="H96" sqref="H96"/>
      <selection pane="bottomLeft" activeCell="E60" sqref="E60:E68"/>
    </sheetView>
  </sheetViews>
  <sheetFormatPr defaultRowHeight="12.75"/>
  <cols>
    <col min="1" max="1" width="5.7109375" style="153" customWidth="1"/>
    <col min="2" max="2" width="43.42578125" style="347" customWidth="1"/>
    <col min="3" max="3" width="6.5703125" style="92" bestFit="1" customWidth="1"/>
    <col min="4" max="4" width="8.42578125" style="93" bestFit="1" customWidth="1"/>
    <col min="5" max="5" width="11.42578125" style="156" customWidth="1"/>
    <col min="6" max="6" width="13.140625" style="156" customWidth="1"/>
    <col min="7" max="16384" width="9.140625" style="347"/>
  </cols>
  <sheetData>
    <row r="1" spans="1:6">
      <c r="A1" s="91" t="s">
        <v>149</v>
      </c>
      <c r="B1" s="323" t="s">
        <v>150</v>
      </c>
    </row>
    <row r="2" spans="1:6" ht="13.5" thickBot="1">
      <c r="A2" s="91"/>
      <c r="B2" s="323"/>
    </row>
    <row r="3" spans="1:6" ht="26.25" thickBot="1">
      <c r="A3" s="94" t="s">
        <v>0</v>
      </c>
      <c r="B3" s="95" t="s">
        <v>1</v>
      </c>
      <c r="C3" s="95" t="s">
        <v>2</v>
      </c>
      <c r="D3" s="96" t="s">
        <v>3</v>
      </c>
      <c r="E3" s="348" t="s">
        <v>4</v>
      </c>
      <c r="F3" s="157" t="s">
        <v>5</v>
      </c>
    </row>
    <row r="4" spans="1:6" s="371" customFormat="1" ht="13.5" thickBot="1">
      <c r="A4" s="97"/>
      <c r="B4" s="98"/>
      <c r="C4" s="98"/>
      <c r="D4" s="99"/>
      <c r="E4" s="158"/>
      <c r="F4" s="159"/>
    </row>
    <row r="5" spans="1:6">
      <c r="A5" s="110"/>
      <c r="B5" s="365" t="s">
        <v>29</v>
      </c>
      <c r="C5" s="366"/>
      <c r="D5" s="367"/>
      <c r="E5" s="368"/>
      <c r="F5" s="369"/>
    </row>
    <row r="6" spans="1:6" ht="38.25">
      <c r="A6" s="104" t="s">
        <v>60</v>
      </c>
      <c r="B6" s="328" t="s">
        <v>55</v>
      </c>
      <c r="C6" s="102" t="s">
        <v>6</v>
      </c>
      <c r="D6" s="103">
        <v>2</v>
      </c>
      <c r="E6" s="737"/>
      <c r="F6" s="179">
        <f t="shared" ref="F6:F11" si="0">D6*E6</f>
        <v>0</v>
      </c>
    </row>
    <row r="7" spans="1:6" ht="25.5">
      <c r="A7" s="104" t="s">
        <v>66</v>
      </c>
      <c r="B7" s="328" t="s">
        <v>44</v>
      </c>
      <c r="C7" s="102" t="s">
        <v>9</v>
      </c>
      <c r="D7" s="103">
        <v>504.2</v>
      </c>
      <c r="E7" s="736"/>
      <c r="F7" s="161">
        <f t="shared" si="0"/>
        <v>0</v>
      </c>
    </row>
    <row r="8" spans="1:6" ht="25.5">
      <c r="A8" s="104" t="s">
        <v>65</v>
      </c>
      <c r="B8" s="329" t="s">
        <v>24</v>
      </c>
      <c r="C8" s="102" t="s">
        <v>6</v>
      </c>
      <c r="D8" s="103">
        <v>20</v>
      </c>
      <c r="E8" s="736"/>
      <c r="F8" s="161">
        <f t="shared" si="0"/>
        <v>0</v>
      </c>
    </row>
    <row r="9" spans="1:6" ht="38.25">
      <c r="A9" s="104" t="s">
        <v>64</v>
      </c>
      <c r="B9" s="374" t="s">
        <v>206</v>
      </c>
      <c r="C9" s="102" t="s">
        <v>6</v>
      </c>
      <c r="D9" s="103">
        <v>1</v>
      </c>
      <c r="E9" s="736"/>
      <c r="F9" s="161">
        <f t="shared" si="0"/>
        <v>0</v>
      </c>
    </row>
    <row r="10" spans="1:6" ht="38.25">
      <c r="A10" s="104" t="s">
        <v>63</v>
      </c>
      <c r="B10" s="349" t="s">
        <v>140</v>
      </c>
      <c r="C10" s="102" t="s">
        <v>9</v>
      </c>
      <c r="D10" s="103">
        <v>30</v>
      </c>
      <c r="E10" s="736"/>
      <c r="F10" s="161">
        <f t="shared" si="0"/>
        <v>0</v>
      </c>
    </row>
    <row r="11" spans="1:6" ht="51.75" thickBot="1">
      <c r="A11" s="104" t="s">
        <v>62</v>
      </c>
      <c r="B11" s="377" t="s">
        <v>151</v>
      </c>
      <c r="C11" s="148" t="s">
        <v>203</v>
      </c>
      <c r="D11" s="198">
        <v>780</v>
      </c>
      <c r="E11" s="747"/>
      <c r="F11" s="184">
        <f t="shared" si="0"/>
        <v>0</v>
      </c>
    </row>
    <row r="12" spans="1:6" ht="13.5" thickBot="1">
      <c r="A12" s="379" t="s">
        <v>34</v>
      </c>
      <c r="B12" s="380" t="s">
        <v>12</v>
      </c>
      <c r="C12" s="361"/>
      <c r="D12" s="362"/>
      <c r="E12" s="363"/>
      <c r="F12" s="381">
        <f>SUM(F6:F11)</f>
        <v>0</v>
      </c>
    </row>
    <row r="13" spans="1:6" ht="13.5" thickBot="1">
      <c r="A13" s="212"/>
      <c r="B13" s="127"/>
      <c r="C13" s="128"/>
      <c r="D13" s="129"/>
      <c r="E13" s="173"/>
      <c r="F13" s="239"/>
    </row>
    <row r="14" spans="1:6" ht="13.5" thickBot="1">
      <c r="A14" s="110"/>
      <c r="B14" s="111" t="s">
        <v>35</v>
      </c>
      <c r="C14" s="112"/>
      <c r="D14" s="113"/>
      <c r="E14" s="164"/>
      <c r="F14" s="165"/>
    </row>
    <row r="15" spans="1:6" ht="63.75">
      <c r="A15" s="114"/>
      <c r="B15" s="115" t="s">
        <v>47</v>
      </c>
      <c r="C15" s="116"/>
      <c r="D15" s="117"/>
      <c r="E15" s="166"/>
      <c r="F15" s="167"/>
    </row>
    <row r="16" spans="1:6" ht="38.25">
      <c r="A16" s="114"/>
      <c r="B16" s="118" t="s">
        <v>21</v>
      </c>
      <c r="C16" s="102"/>
      <c r="D16" s="119"/>
      <c r="E16" s="160"/>
      <c r="F16" s="161"/>
    </row>
    <row r="17" spans="1:6" ht="63.75">
      <c r="A17" s="101"/>
      <c r="B17" s="118" t="s">
        <v>123</v>
      </c>
      <c r="C17" s="102"/>
      <c r="D17" s="119"/>
      <c r="E17" s="160"/>
      <c r="F17" s="161"/>
    </row>
    <row r="18" spans="1:6" ht="38.25">
      <c r="A18" s="101" t="s">
        <v>68</v>
      </c>
      <c r="B18" s="328" t="s">
        <v>48</v>
      </c>
      <c r="C18" s="120" t="s">
        <v>204</v>
      </c>
      <c r="D18" s="103">
        <v>84</v>
      </c>
      <c r="E18" s="736"/>
      <c r="F18" s="161">
        <f>D18*E18</f>
        <v>0</v>
      </c>
    </row>
    <row r="19" spans="1:6" ht="38.25">
      <c r="A19" s="104" t="s">
        <v>69</v>
      </c>
      <c r="B19" s="331" t="s">
        <v>165</v>
      </c>
      <c r="C19" s="120" t="s">
        <v>204</v>
      </c>
      <c r="D19" s="103">
        <v>390</v>
      </c>
      <c r="E19" s="736"/>
      <c r="F19" s="161">
        <f>D19*E19</f>
        <v>0</v>
      </c>
    </row>
    <row r="20" spans="1:6" ht="51">
      <c r="A20" s="104" t="s">
        <v>70</v>
      </c>
      <c r="B20" s="331" t="s">
        <v>205</v>
      </c>
      <c r="C20" s="120"/>
      <c r="D20" s="197"/>
      <c r="E20" s="187"/>
      <c r="F20" s="170"/>
    </row>
    <row r="21" spans="1:6" ht="14.25">
      <c r="A21" s="104"/>
      <c r="B21" s="332" t="s">
        <v>53</v>
      </c>
      <c r="C21" s="120" t="s">
        <v>204</v>
      </c>
      <c r="D21" s="155">
        <v>640</v>
      </c>
      <c r="E21" s="739"/>
      <c r="F21" s="170">
        <f>D21*E21</f>
        <v>0</v>
      </c>
    </row>
    <row r="22" spans="1:6" ht="14.25">
      <c r="A22" s="104"/>
      <c r="B22" s="332" t="s">
        <v>52</v>
      </c>
      <c r="C22" s="120" t="s">
        <v>204</v>
      </c>
      <c r="D22" s="155">
        <v>20</v>
      </c>
      <c r="E22" s="739"/>
      <c r="F22" s="170">
        <f>D22*E22</f>
        <v>0</v>
      </c>
    </row>
    <row r="23" spans="1:6" ht="38.25">
      <c r="A23" s="104" t="s">
        <v>71</v>
      </c>
      <c r="B23" s="333" t="s">
        <v>25</v>
      </c>
      <c r="C23" s="317" t="s">
        <v>203</v>
      </c>
      <c r="D23" s="103">
        <v>1390</v>
      </c>
      <c r="E23" s="736"/>
      <c r="F23" s="170">
        <f t="shared" ref="F23:F41" si="1">D23*E23</f>
        <v>0</v>
      </c>
    </row>
    <row r="24" spans="1:6" ht="38.25">
      <c r="A24" s="104" t="s">
        <v>72</v>
      </c>
      <c r="B24" s="350" t="s">
        <v>152</v>
      </c>
      <c r="C24" s="120" t="s">
        <v>204</v>
      </c>
      <c r="D24" s="155">
        <v>279</v>
      </c>
      <c r="E24" s="739"/>
      <c r="F24" s="170">
        <f>D24*E24</f>
        <v>0</v>
      </c>
    </row>
    <row r="25" spans="1:6" ht="63.75">
      <c r="A25" s="104" t="s">
        <v>73</v>
      </c>
      <c r="B25" s="328" t="s">
        <v>49</v>
      </c>
      <c r="C25" s="120" t="s">
        <v>6</v>
      </c>
      <c r="D25" s="103">
        <v>11</v>
      </c>
      <c r="E25" s="737"/>
      <c r="F25" s="170">
        <f t="shared" si="1"/>
        <v>0</v>
      </c>
    </row>
    <row r="26" spans="1:6" ht="38.25">
      <c r="A26" s="104" t="s">
        <v>74</v>
      </c>
      <c r="B26" s="328" t="s">
        <v>43</v>
      </c>
      <c r="C26" s="317" t="s">
        <v>203</v>
      </c>
      <c r="D26" s="103">
        <v>542</v>
      </c>
      <c r="E26" s="736"/>
      <c r="F26" s="170">
        <f t="shared" si="1"/>
        <v>0</v>
      </c>
    </row>
    <row r="27" spans="1:6" ht="51">
      <c r="A27" s="104" t="s">
        <v>75</v>
      </c>
      <c r="B27" s="331" t="s">
        <v>116</v>
      </c>
      <c r="C27" s="120" t="s">
        <v>204</v>
      </c>
      <c r="D27" s="103">
        <v>65.55</v>
      </c>
      <c r="E27" s="736"/>
      <c r="F27" s="170">
        <f t="shared" si="1"/>
        <v>0</v>
      </c>
    </row>
    <row r="28" spans="1:6" ht="25.5">
      <c r="A28" s="104" t="s">
        <v>76</v>
      </c>
      <c r="B28" s="378" t="s">
        <v>117</v>
      </c>
      <c r="C28" s="120" t="s">
        <v>203</v>
      </c>
      <c r="D28" s="103">
        <v>10</v>
      </c>
      <c r="E28" s="736"/>
      <c r="F28" s="170">
        <f t="shared" si="1"/>
        <v>0</v>
      </c>
    </row>
    <row r="29" spans="1:6" ht="25.5">
      <c r="A29" s="104" t="s">
        <v>77</v>
      </c>
      <c r="B29" s="374" t="s">
        <v>118</v>
      </c>
      <c r="C29" s="120" t="s">
        <v>119</v>
      </c>
      <c r="D29" s="103">
        <v>55</v>
      </c>
      <c r="E29" s="736"/>
      <c r="F29" s="170">
        <f t="shared" si="1"/>
        <v>0</v>
      </c>
    </row>
    <row r="30" spans="1:6" ht="51">
      <c r="A30" s="104" t="s">
        <v>78</v>
      </c>
      <c r="B30" s="378" t="s">
        <v>207</v>
      </c>
      <c r="C30" s="120" t="s">
        <v>204</v>
      </c>
      <c r="D30" s="103">
        <v>1.3</v>
      </c>
      <c r="E30" s="736"/>
      <c r="F30" s="170">
        <f t="shared" si="1"/>
        <v>0</v>
      </c>
    </row>
    <row r="31" spans="1:6" ht="76.5">
      <c r="A31" s="104" t="s">
        <v>79</v>
      </c>
      <c r="B31" s="374" t="s">
        <v>208</v>
      </c>
      <c r="C31" s="120" t="s">
        <v>204</v>
      </c>
      <c r="D31" s="103">
        <v>11</v>
      </c>
      <c r="E31" s="736"/>
      <c r="F31" s="170">
        <f t="shared" si="1"/>
        <v>0</v>
      </c>
    </row>
    <row r="32" spans="1:6" ht="63.75">
      <c r="A32" s="104" t="s">
        <v>80</v>
      </c>
      <c r="B32" s="331" t="s">
        <v>456</v>
      </c>
      <c r="C32" s="120" t="s">
        <v>204</v>
      </c>
      <c r="D32" s="103">
        <v>176.47</v>
      </c>
      <c r="E32" s="736"/>
      <c r="F32" s="170">
        <f t="shared" si="1"/>
        <v>0</v>
      </c>
    </row>
    <row r="33" spans="1:6" ht="102">
      <c r="A33" s="104" t="s">
        <v>86</v>
      </c>
      <c r="B33" s="328" t="s">
        <v>114</v>
      </c>
      <c r="C33" s="120" t="s">
        <v>204</v>
      </c>
      <c r="D33" s="103">
        <v>623</v>
      </c>
      <c r="E33" s="736"/>
      <c r="F33" s="170">
        <f t="shared" si="1"/>
        <v>0</v>
      </c>
    </row>
    <row r="34" spans="1:6" ht="51">
      <c r="A34" s="104" t="s">
        <v>85</v>
      </c>
      <c r="B34" s="335" t="s">
        <v>457</v>
      </c>
      <c r="C34" s="120" t="s">
        <v>204</v>
      </c>
      <c r="D34" s="103">
        <v>234</v>
      </c>
      <c r="E34" s="736"/>
      <c r="F34" s="170">
        <f t="shared" si="1"/>
        <v>0</v>
      </c>
    </row>
    <row r="35" spans="1:6" ht="38.25">
      <c r="A35" s="104" t="s">
        <v>84</v>
      </c>
      <c r="B35" s="335" t="s">
        <v>458</v>
      </c>
      <c r="C35" s="120" t="s">
        <v>204</v>
      </c>
      <c r="D35" s="103">
        <v>156</v>
      </c>
      <c r="E35" s="736"/>
      <c r="F35" s="170">
        <f t="shared" si="1"/>
        <v>0</v>
      </c>
    </row>
    <row r="36" spans="1:6" ht="38.25">
      <c r="A36" s="104" t="s">
        <v>83</v>
      </c>
      <c r="B36" s="333" t="s">
        <v>459</v>
      </c>
      <c r="C36" s="102" t="s">
        <v>9</v>
      </c>
      <c r="D36" s="103">
        <v>504.2</v>
      </c>
      <c r="E36" s="736"/>
      <c r="F36" s="170">
        <f t="shared" si="1"/>
        <v>0</v>
      </c>
    </row>
    <row r="37" spans="1:6" ht="38.25">
      <c r="A37" s="104" t="s">
        <v>82</v>
      </c>
      <c r="B37" s="333" t="s">
        <v>50</v>
      </c>
      <c r="C37" s="120" t="s">
        <v>204</v>
      </c>
      <c r="D37" s="103">
        <v>420</v>
      </c>
      <c r="E37" s="736"/>
      <c r="F37" s="170">
        <f t="shared" si="1"/>
        <v>0</v>
      </c>
    </row>
    <row r="38" spans="1:6" ht="38.25">
      <c r="A38" s="104" t="s">
        <v>81</v>
      </c>
      <c r="B38" s="350" t="s">
        <v>108</v>
      </c>
      <c r="C38" s="120" t="s">
        <v>204</v>
      </c>
      <c r="D38" s="103">
        <v>39</v>
      </c>
      <c r="E38" s="736"/>
      <c r="F38" s="170">
        <f t="shared" si="1"/>
        <v>0</v>
      </c>
    </row>
    <row r="39" spans="1:6" ht="63.75">
      <c r="A39" s="104" t="s">
        <v>87</v>
      </c>
      <c r="B39" s="328" t="s">
        <v>109</v>
      </c>
      <c r="C39" s="317" t="s">
        <v>203</v>
      </c>
      <c r="D39" s="103">
        <v>780</v>
      </c>
      <c r="E39" s="736"/>
      <c r="F39" s="170">
        <f t="shared" si="1"/>
        <v>0</v>
      </c>
    </row>
    <row r="40" spans="1:6" ht="38.25">
      <c r="A40" s="104" t="s">
        <v>88</v>
      </c>
      <c r="B40" s="331" t="s">
        <v>56</v>
      </c>
      <c r="C40" s="317" t="s">
        <v>204</v>
      </c>
      <c r="D40" s="103">
        <v>84</v>
      </c>
      <c r="E40" s="736"/>
      <c r="F40" s="170">
        <f t="shared" si="1"/>
        <v>0</v>
      </c>
    </row>
    <row r="41" spans="1:6" ht="26.25" thickBot="1">
      <c r="A41" s="147" t="s">
        <v>89</v>
      </c>
      <c r="B41" s="351" t="s">
        <v>67</v>
      </c>
      <c r="C41" s="148" t="s">
        <v>203</v>
      </c>
      <c r="D41" s="198">
        <v>420</v>
      </c>
      <c r="E41" s="747"/>
      <c r="F41" s="168">
        <f t="shared" si="1"/>
        <v>0</v>
      </c>
    </row>
    <row r="42" spans="1:6" ht="13.5" thickBot="1">
      <c r="A42" s="123" t="s">
        <v>36</v>
      </c>
      <c r="B42" s="124" t="s">
        <v>11</v>
      </c>
      <c r="C42" s="125"/>
      <c r="D42" s="126"/>
      <c r="E42" s="171"/>
      <c r="F42" s="172">
        <f>SUM(F18:F41)</f>
        <v>0</v>
      </c>
    </row>
    <row r="43" spans="1:6" ht="13.5" thickBot="1">
      <c r="A43" s="106"/>
      <c r="B43" s="127"/>
      <c r="C43" s="128"/>
      <c r="D43" s="129"/>
      <c r="E43" s="173"/>
      <c r="F43" s="162"/>
    </row>
    <row r="44" spans="1:6" ht="13.5" thickBot="1">
      <c r="A44" s="130"/>
      <c r="B44" s="131" t="s">
        <v>37</v>
      </c>
      <c r="C44" s="132"/>
      <c r="D44" s="133"/>
      <c r="E44" s="174"/>
      <c r="F44" s="175"/>
    </row>
    <row r="45" spans="1:6" ht="63.75">
      <c r="A45" s="114"/>
      <c r="B45" s="213" t="s">
        <v>20</v>
      </c>
      <c r="C45" s="214"/>
      <c r="D45" s="215"/>
      <c r="E45" s="216"/>
      <c r="F45" s="217"/>
    </row>
    <row r="46" spans="1:6" ht="76.5">
      <c r="A46" s="104" t="s">
        <v>90</v>
      </c>
      <c r="B46" s="333" t="s">
        <v>126</v>
      </c>
      <c r="C46" s="137" t="s">
        <v>9</v>
      </c>
      <c r="D46" s="138">
        <v>504.2</v>
      </c>
      <c r="E46" s="741"/>
      <c r="F46" s="179">
        <f t="shared" ref="F46:F55" si="2">D46*E46</f>
        <v>0</v>
      </c>
    </row>
    <row r="47" spans="1:6" ht="38.25">
      <c r="A47" s="318" t="s">
        <v>91</v>
      </c>
      <c r="B47" s="320" t="s">
        <v>490</v>
      </c>
      <c r="C47" s="102" t="s">
        <v>6</v>
      </c>
      <c r="D47" s="139">
        <v>2</v>
      </c>
      <c r="E47" s="742"/>
      <c r="F47" s="372">
        <f t="shared" si="2"/>
        <v>0</v>
      </c>
    </row>
    <row r="48" spans="1:6" ht="216.75">
      <c r="A48" s="104" t="s">
        <v>92</v>
      </c>
      <c r="B48" s="342" t="s">
        <v>127</v>
      </c>
      <c r="C48" s="137"/>
      <c r="D48" s="218"/>
      <c r="E48" s="178"/>
      <c r="F48" s="179"/>
    </row>
    <row r="49" spans="1:6">
      <c r="A49" s="104"/>
      <c r="B49" s="343" t="s">
        <v>26</v>
      </c>
      <c r="C49" s="137" t="s">
        <v>6</v>
      </c>
      <c r="D49" s="138">
        <v>12</v>
      </c>
      <c r="E49" s="741"/>
      <c r="F49" s="179">
        <f t="shared" si="2"/>
        <v>0</v>
      </c>
    </row>
    <row r="50" spans="1:6">
      <c r="A50" s="104"/>
      <c r="B50" s="343" t="s">
        <v>121</v>
      </c>
      <c r="C50" s="137" t="s">
        <v>6</v>
      </c>
      <c r="D50" s="138">
        <v>1</v>
      </c>
      <c r="E50" s="741"/>
      <c r="F50" s="179">
        <f t="shared" si="2"/>
        <v>0</v>
      </c>
    </row>
    <row r="51" spans="1:6">
      <c r="A51" s="104"/>
      <c r="B51" s="343" t="s">
        <v>122</v>
      </c>
      <c r="C51" s="137" t="s">
        <v>6</v>
      </c>
      <c r="D51" s="138">
        <v>2</v>
      </c>
      <c r="E51" s="741"/>
      <c r="F51" s="179">
        <f t="shared" si="2"/>
        <v>0</v>
      </c>
    </row>
    <row r="52" spans="1:6" ht="102">
      <c r="A52" s="104" t="s">
        <v>93</v>
      </c>
      <c r="B52" s="328" t="s">
        <v>166</v>
      </c>
      <c r="C52" s="102" t="s">
        <v>6</v>
      </c>
      <c r="D52" s="103">
        <v>7</v>
      </c>
      <c r="E52" s="737"/>
      <c r="F52" s="179">
        <f t="shared" si="2"/>
        <v>0</v>
      </c>
    </row>
    <row r="53" spans="1:6" ht="51">
      <c r="A53" s="104" t="s">
        <v>94</v>
      </c>
      <c r="B53" s="328" t="s">
        <v>57</v>
      </c>
      <c r="C53" s="102" t="s">
        <v>6</v>
      </c>
      <c r="D53" s="103">
        <v>7</v>
      </c>
      <c r="E53" s="737"/>
      <c r="F53" s="179">
        <f t="shared" si="2"/>
        <v>0</v>
      </c>
    </row>
    <row r="54" spans="1:6" ht="51">
      <c r="A54" s="104" t="s">
        <v>95</v>
      </c>
      <c r="B54" s="320" t="s">
        <v>115</v>
      </c>
      <c r="C54" s="102" t="s">
        <v>6</v>
      </c>
      <c r="D54" s="103">
        <v>7</v>
      </c>
      <c r="E54" s="737"/>
      <c r="F54" s="179">
        <f t="shared" si="2"/>
        <v>0</v>
      </c>
    </row>
    <row r="55" spans="1:6" ht="90" thickBot="1">
      <c r="A55" s="104" t="s">
        <v>96</v>
      </c>
      <c r="B55" s="330" t="s">
        <v>54</v>
      </c>
      <c r="C55" s="193" t="s">
        <v>9</v>
      </c>
      <c r="D55" s="191">
        <v>35</v>
      </c>
      <c r="E55" s="743"/>
      <c r="F55" s="211">
        <f t="shared" si="2"/>
        <v>0</v>
      </c>
    </row>
    <row r="56" spans="1:6" ht="13.5" thickBot="1">
      <c r="A56" s="232" t="s">
        <v>38</v>
      </c>
      <c r="B56" s="227" t="s">
        <v>22</v>
      </c>
      <c r="C56" s="228"/>
      <c r="D56" s="229"/>
      <c r="E56" s="230"/>
      <c r="F56" s="231">
        <f>SUM(F46:F55)</f>
        <v>0</v>
      </c>
    </row>
    <row r="57" spans="1:6" ht="13.5" thickBot="1">
      <c r="A57" s="106"/>
      <c r="B57" s="107"/>
      <c r="C57" s="108"/>
      <c r="D57" s="109"/>
      <c r="E57" s="162"/>
      <c r="F57" s="162"/>
    </row>
    <row r="58" spans="1:6" ht="13.5" thickBot="1">
      <c r="A58" s="110"/>
      <c r="B58" s="144" t="s">
        <v>39</v>
      </c>
      <c r="C58" s="145"/>
      <c r="D58" s="146"/>
      <c r="E58" s="182"/>
      <c r="F58" s="183"/>
    </row>
    <row r="59" spans="1:6" ht="76.5">
      <c r="A59" s="101"/>
      <c r="B59" s="115" t="s">
        <v>8</v>
      </c>
      <c r="C59" s="116"/>
      <c r="D59" s="117"/>
      <c r="E59" s="166"/>
      <c r="F59" s="167"/>
    </row>
    <row r="60" spans="1:6" ht="25.5">
      <c r="A60" s="104" t="s">
        <v>97</v>
      </c>
      <c r="B60" s="328" t="s">
        <v>41</v>
      </c>
      <c r="C60" s="102" t="s">
        <v>15</v>
      </c>
      <c r="D60" s="103">
        <v>16</v>
      </c>
      <c r="E60" s="744"/>
      <c r="F60" s="161">
        <f t="shared" ref="F60:F68" si="3">D60*E60</f>
        <v>0</v>
      </c>
    </row>
    <row r="61" spans="1:6" ht="25.5">
      <c r="A61" s="104" t="s">
        <v>98</v>
      </c>
      <c r="B61" s="328" t="s">
        <v>58</v>
      </c>
      <c r="C61" s="102" t="s">
        <v>28</v>
      </c>
      <c r="D61" s="103">
        <v>30</v>
      </c>
      <c r="E61" s="737"/>
      <c r="F61" s="161">
        <f t="shared" si="3"/>
        <v>0</v>
      </c>
    </row>
    <row r="62" spans="1:6" ht="25.5">
      <c r="A62" s="104" t="s">
        <v>99</v>
      </c>
      <c r="B62" s="344" t="s">
        <v>42</v>
      </c>
      <c r="C62" s="317" t="s">
        <v>9</v>
      </c>
      <c r="D62" s="319">
        <v>504.2</v>
      </c>
      <c r="E62" s="745"/>
      <c r="F62" s="161">
        <f t="shared" si="3"/>
        <v>0</v>
      </c>
    </row>
    <row r="63" spans="1:6" ht="25.5">
      <c r="A63" s="104" t="s">
        <v>100</v>
      </c>
      <c r="B63" s="333" t="s">
        <v>470</v>
      </c>
      <c r="C63" s="102" t="s">
        <v>203</v>
      </c>
      <c r="D63" s="103">
        <v>780</v>
      </c>
      <c r="E63" s="746"/>
      <c r="F63" s="161">
        <f t="shared" si="3"/>
        <v>0</v>
      </c>
    </row>
    <row r="64" spans="1:6" ht="25.5">
      <c r="A64" s="104" t="s">
        <v>101</v>
      </c>
      <c r="B64" s="333" t="s">
        <v>462</v>
      </c>
      <c r="C64" s="102" t="s">
        <v>203</v>
      </c>
      <c r="D64" s="103">
        <v>780</v>
      </c>
      <c r="E64" s="746"/>
      <c r="F64" s="161">
        <f t="shared" si="3"/>
        <v>0</v>
      </c>
    </row>
    <row r="65" spans="1:6" ht="38.25">
      <c r="A65" s="147" t="s">
        <v>102</v>
      </c>
      <c r="B65" s="344" t="s">
        <v>463</v>
      </c>
      <c r="C65" s="317" t="s">
        <v>9</v>
      </c>
      <c r="D65" s="319">
        <v>504.2</v>
      </c>
      <c r="E65" s="745"/>
      <c r="F65" s="161">
        <f t="shared" si="3"/>
        <v>0</v>
      </c>
    </row>
    <row r="66" spans="1:6" ht="38.25">
      <c r="A66" s="147" t="s">
        <v>103</v>
      </c>
      <c r="B66" s="320" t="s">
        <v>167</v>
      </c>
      <c r="C66" s="317" t="s">
        <v>6</v>
      </c>
      <c r="D66" s="319">
        <v>15</v>
      </c>
      <c r="E66" s="745"/>
      <c r="F66" s="161">
        <f t="shared" si="3"/>
        <v>0</v>
      </c>
    </row>
    <row r="67" spans="1:6" ht="51">
      <c r="A67" s="104" t="s">
        <v>104</v>
      </c>
      <c r="B67" s="320" t="s">
        <v>168</v>
      </c>
      <c r="C67" s="317" t="s">
        <v>9</v>
      </c>
      <c r="D67" s="103">
        <v>504.2</v>
      </c>
      <c r="E67" s="736"/>
      <c r="F67" s="161">
        <f t="shared" ref="F67" si="4">D67*E67</f>
        <v>0</v>
      </c>
    </row>
    <row r="68" spans="1:6" ht="102.75" thickBot="1">
      <c r="A68" s="104" t="s">
        <v>105</v>
      </c>
      <c r="B68" s="345" t="s">
        <v>46</v>
      </c>
      <c r="C68" s="102" t="s">
        <v>9</v>
      </c>
      <c r="D68" s="103">
        <v>504.2</v>
      </c>
      <c r="E68" s="736"/>
      <c r="F68" s="161">
        <f t="shared" si="3"/>
        <v>0</v>
      </c>
    </row>
    <row r="69" spans="1:6" ht="13.5" thickBot="1">
      <c r="A69" s="149" t="s">
        <v>40</v>
      </c>
      <c r="B69" s="150" t="s">
        <v>10</v>
      </c>
      <c r="C69" s="151"/>
      <c r="D69" s="152"/>
      <c r="E69" s="185"/>
      <c r="F69" s="186">
        <f>SUM(F60:F68)</f>
        <v>0</v>
      </c>
    </row>
    <row r="70" spans="1:6" ht="13.5" thickBot="1">
      <c r="D70" s="154"/>
    </row>
    <row r="71" spans="1:6" ht="13.5" thickBot="1">
      <c r="A71" s="291"/>
      <c r="B71" s="292" t="s">
        <v>180</v>
      </c>
      <c r="C71" s="293"/>
      <c r="D71" s="294"/>
      <c r="E71" s="295"/>
      <c r="F71" s="296">
        <f>F12+F42+F56+F69</f>
        <v>0</v>
      </c>
    </row>
    <row r="72" spans="1:6">
      <c r="D72" s="154"/>
    </row>
    <row r="73" spans="1:6">
      <c r="D73" s="154"/>
    </row>
    <row r="74" spans="1:6">
      <c r="D74" s="154"/>
    </row>
    <row r="75" spans="1:6">
      <c r="D75" s="154"/>
    </row>
    <row r="76" spans="1:6">
      <c r="D76" s="154"/>
    </row>
    <row r="77" spans="1:6">
      <c r="D77" s="154"/>
    </row>
    <row r="78" spans="1:6">
      <c r="D78" s="154"/>
    </row>
    <row r="79" spans="1:6">
      <c r="D79" s="154"/>
    </row>
    <row r="80" spans="1:6">
      <c r="D80" s="154"/>
    </row>
    <row r="81" spans="4:4">
      <c r="D81" s="154"/>
    </row>
    <row r="82" spans="4:4">
      <c r="D82" s="154"/>
    </row>
    <row r="83" spans="4:4">
      <c r="D83" s="154"/>
    </row>
    <row r="84" spans="4:4">
      <c r="D84" s="154"/>
    </row>
    <row r="85" spans="4:4">
      <c r="D85" s="154"/>
    </row>
    <row r="86" spans="4:4">
      <c r="D86" s="154"/>
    </row>
    <row r="87" spans="4:4">
      <c r="D87" s="154"/>
    </row>
    <row r="88" spans="4:4">
      <c r="D88" s="154"/>
    </row>
    <row r="89" spans="4:4">
      <c r="D89" s="154"/>
    </row>
    <row r="90" spans="4:4">
      <c r="D90" s="154"/>
    </row>
    <row r="91" spans="4:4">
      <c r="D91" s="154"/>
    </row>
    <row r="92" spans="4:4">
      <c r="D92" s="154"/>
    </row>
    <row r="93" spans="4:4">
      <c r="D93" s="154"/>
    </row>
    <row r="94" spans="4:4">
      <c r="D94" s="154"/>
    </row>
    <row r="95" spans="4:4">
      <c r="D95" s="154"/>
    </row>
    <row r="96" spans="4:4">
      <c r="D96" s="154"/>
    </row>
    <row r="97" spans="4:4">
      <c r="D97" s="154"/>
    </row>
    <row r="98" spans="4:4">
      <c r="D98" s="154"/>
    </row>
  </sheetData>
  <sheetProtection algorithmName="SHA-512" hashValue="FYbUlLWOGVjwdItnpFDt6Wtw84kcr/0WyidfZ+SKnUbbZHdeqwjEAVxkuFqZOCuM949iPC1hlaLMgafbRCjjfA==" saltValue="O9lj1DS3JofModWuLDtcXA=="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9"/>
  <sheetViews>
    <sheetView view="pageBreakPreview" zoomScaleNormal="100" zoomScaleSheetLayoutView="100" workbookViewId="0">
      <pane ySplit="3" topLeftCell="A40" activePane="bottomLeft" state="frozen"/>
      <selection activeCell="H96" sqref="H96"/>
      <selection pane="bottomLeft" activeCell="E43" sqref="E43:E49"/>
    </sheetView>
  </sheetViews>
  <sheetFormatPr defaultRowHeight="12.75"/>
  <cols>
    <col min="1" max="1" width="5.7109375" style="476" customWidth="1"/>
    <col min="2" max="2" width="43.28515625" style="324" customWidth="1"/>
    <col min="3" max="3" width="6.5703125" style="383" bestFit="1" customWidth="1"/>
    <col min="4" max="4" width="8.42578125" style="384" bestFit="1" customWidth="1"/>
    <col min="5" max="5" width="11.85546875" style="385" customWidth="1"/>
    <col min="6" max="6" width="13.140625" style="385" customWidth="1"/>
    <col min="7" max="16384" width="9.140625" style="324"/>
  </cols>
  <sheetData>
    <row r="1" spans="1:6">
      <c r="A1" s="382" t="s">
        <v>153</v>
      </c>
      <c r="B1" s="478" t="s">
        <v>154</v>
      </c>
    </row>
    <row r="2" spans="1:6" ht="13.5" thickBot="1">
      <c r="A2" s="382"/>
      <c r="B2" s="478"/>
    </row>
    <row r="3" spans="1:6" ht="26.25" thickBot="1">
      <c r="A3" s="386" t="s">
        <v>0</v>
      </c>
      <c r="B3" s="387" t="s">
        <v>1</v>
      </c>
      <c r="C3" s="387" t="s">
        <v>2</v>
      </c>
      <c r="D3" s="388" t="s">
        <v>3</v>
      </c>
      <c r="E3" s="492" t="s">
        <v>4</v>
      </c>
      <c r="F3" s="389" t="s">
        <v>5</v>
      </c>
    </row>
    <row r="4" spans="1:6" s="326" customFormat="1" ht="13.5" thickBot="1">
      <c r="A4" s="390"/>
      <c r="B4" s="391"/>
      <c r="C4" s="391"/>
      <c r="D4" s="392"/>
      <c r="E4" s="393"/>
      <c r="F4" s="394"/>
    </row>
    <row r="5" spans="1:6" ht="13.5" thickBot="1">
      <c r="A5" s="395"/>
      <c r="B5" s="493" t="s">
        <v>29</v>
      </c>
      <c r="C5" s="494"/>
      <c r="D5" s="495"/>
      <c r="E5" s="496"/>
      <c r="F5" s="497"/>
    </row>
    <row r="6" spans="1:6" ht="25.5">
      <c r="A6" s="316" t="s">
        <v>60</v>
      </c>
      <c r="B6" s="479" t="s">
        <v>44</v>
      </c>
      <c r="C6" s="314" t="s">
        <v>9</v>
      </c>
      <c r="D6" s="315">
        <v>130.9</v>
      </c>
      <c r="E6" s="752"/>
      <c r="F6" s="397">
        <f t="shared" ref="F6:F7" si="0">D6*E6</f>
        <v>0</v>
      </c>
    </row>
    <row r="7" spans="1:6" ht="26.25" thickBot="1">
      <c r="A7" s="398" t="s">
        <v>66</v>
      </c>
      <c r="B7" s="480" t="s">
        <v>24</v>
      </c>
      <c r="C7" s="399" t="s">
        <v>6</v>
      </c>
      <c r="D7" s="400">
        <v>5</v>
      </c>
      <c r="E7" s="753"/>
      <c r="F7" s="401">
        <f t="shared" si="0"/>
        <v>0</v>
      </c>
    </row>
    <row r="8" spans="1:6" ht="13.5" thickBot="1">
      <c r="A8" s="498" t="s">
        <v>34</v>
      </c>
      <c r="B8" s="499" t="s">
        <v>12</v>
      </c>
      <c r="C8" s="500"/>
      <c r="D8" s="501"/>
      <c r="E8" s="502"/>
      <c r="F8" s="503">
        <f>SUM(F6:F7)</f>
        <v>0</v>
      </c>
    </row>
    <row r="9" spans="1:6" ht="13.5" thickBot="1">
      <c r="A9" s="402"/>
      <c r="B9" s="403"/>
      <c r="C9" s="404"/>
      <c r="D9" s="405"/>
      <c r="E9" s="406"/>
      <c r="F9" s="407"/>
    </row>
    <row r="10" spans="1:6" ht="13.5" thickBot="1">
      <c r="A10" s="395"/>
      <c r="B10" s="408" t="s">
        <v>35</v>
      </c>
      <c r="C10" s="409"/>
      <c r="D10" s="410"/>
      <c r="E10" s="411"/>
      <c r="F10" s="412"/>
    </row>
    <row r="11" spans="1:6" ht="63.75">
      <c r="A11" s="413"/>
      <c r="B11" s="414" t="s">
        <v>47</v>
      </c>
      <c r="C11" s="415"/>
      <c r="D11" s="416"/>
      <c r="E11" s="417"/>
      <c r="F11" s="418"/>
    </row>
    <row r="12" spans="1:6" ht="38.25">
      <c r="A12" s="413"/>
      <c r="B12" s="419" t="s">
        <v>21</v>
      </c>
      <c r="C12" s="314"/>
      <c r="D12" s="420"/>
      <c r="E12" s="396"/>
      <c r="F12" s="397"/>
    </row>
    <row r="13" spans="1:6" ht="63.75">
      <c r="A13" s="421"/>
      <c r="B13" s="419" t="s">
        <v>123</v>
      </c>
      <c r="C13" s="314"/>
      <c r="D13" s="420"/>
      <c r="E13" s="396"/>
      <c r="F13" s="397"/>
    </row>
    <row r="14" spans="1:6" ht="38.25">
      <c r="A14" s="421" t="s">
        <v>68</v>
      </c>
      <c r="B14" s="479" t="s">
        <v>48</v>
      </c>
      <c r="C14" s="422" t="s">
        <v>500</v>
      </c>
      <c r="D14" s="315">
        <v>69</v>
      </c>
      <c r="E14" s="752"/>
      <c r="F14" s="397">
        <f>D14*E14</f>
        <v>0</v>
      </c>
    </row>
    <row r="15" spans="1:6" ht="38.25">
      <c r="A15" s="316" t="s">
        <v>69</v>
      </c>
      <c r="B15" s="481" t="s">
        <v>165</v>
      </c>
      <c r="C15" s="422" t="s">
        <v>500</v>
      </c>
      <c r="D15" s="315">
        <v>11</v>
      </c>
      <c r="E15" s="752"/>
      <c r="F15" s="397">
        <f>D15*E15</f>
        <v>0</v>
      </c>
    </row>
    <row r="16" spans="1:6" ht="38.25">
      <c r="A16" s="421" t="s">
        <v>70</v>
      </c>
      <c r="B16" s="482" t="s">
        <v>155</v>
      </c>
      <c r="C16" s="422" t="s">
        <v>500</v>
      </c>
      <c r="D16" s="423">
        <v>380</v>
      </c>
      <c r="E16" s="754"/>
      <c r="F16" s="424">
        <f>D16*E16</f>
        <v>0</v>
      </c>
    </row>
    <row r="17" spans="1:6" ht="38.25">
      <c r="A17" s="316" t="s">
        <v>71</v>
      </c>
      <c r="B17" s="479" t="s">
        <v>43</v>
      </c>
      <c r="C17" s="425" t="s">
        <v>501</v>
      </c>
      <c r="D17" s="315">
        <v>105</v>
      </c>
      <c r="E17" s="752"/>
      <c r="F17" s="424">
        <f t="shared" ref="F17:F27" si="1">D17*E17</f>
        <v>0</v>
      </c>
    </row>
    <row r="18" spans="1:6" ht="51">
      <c r="A18" s="421" t="s">
        <v>72</v>
      </c>
      <c r="B18" s="481" t="s">
        <v>116</v>
      </c>
      <c r="C18" s="422" t="s">
        <v>500</v>
      </c>
      <c r="D18" s="315">
        <v>17.02</v>
      </c>
      <c r="E18" s="752"/>
      <c r="F18" s="424">
        <f t="shared" si="1"/>
        <v>0</v>
      </c>
    </row>
    <row r="19" spans="1:6" ht="63.75">
      <c r="A19" s="316" t="s">
        <v>73</v>
      </c>
      <c r="B19" s="483" t="s">
        <v>113</v>
      </c>
      <c r="C19" s="426" t="s">
        <v>500</v>
      </c>
      <c r="D19" s="427">
        <v>45.82</v>
      </c>
      <c r="E19" s="755"/>
      <c r="F19" s="428">
        <f t="shared" si="1"/>
        <v>0</v>
      </c>
    </row>
    <row r="20" spans="1:6" ht="102">
      <c r="A20" s="421" t="s">
        <v>74</v>
      </c>
      <c r="B20" s="479" t="s">
        <v>114</v>
      </c>
      <c r="C20" s="422" t="s">
        <v>500</v>
      </c>
      <c r="D20" s="315">
        <v>309</v>
      </c>
      <c r="E20" s="752"/>
      <c r="F20" s="424">
        <f t="shared" si="1"/>
        <v>0</v>
      </c>
    </row>
    <row r="21" spans="1:6" ht="51">
      <c r="A21" s="421" t="s">
        <v>75</v>
      </c>
      <c r="B21" s="484" t="s">
        <v>457</v>
      </c>
      <c r="C21" s="422" t="s">
        <v>500</v>
      </c>
      <c r="D21" s="315">
        <v>5.7</v>
      </c>
      <c r="E21" s="752"/>
      <c r="F21" s="424">
        <f t="shared" si="1"/>
        <v>0</v>
      </c>
    </row>
    <row r="22" spans="1:6" ht="38.25">
      <c r="A22" s="421" t="s">
        <v>76</v>
      </c>
      <c r="B22" s="484" t="s">
        <v>458</v>
      </c>
      <c r="C22" s="422" t="s">
        <v>500</v>
      </c>
      <c r="D22" s="315">
        <v>5.5</v>
      </c>
      <c r="E22" s="752"/>
      <c r="F22" s="424">
        <f t="shared" si="1"/>
        <v>0</v>
      </c>
    </row>
    <row r="23" spans="1:6" ht="38.25">
      <c r="A23" s="421" t="s">
        <v>77</v>
      </c>
      <c r="B23" s="485" t="s">
        <v>459</v>
      </c>
      <c r="C23" s="314" t="s">
        <v>9</v>
      </c>
      <c r="D23" s="315">
        <v>130.9</v>
      </c>
      <c r="E23" s="752"/>
      <c r="F23" s="424">
        <f t="shared" si="1"/>
        <v>0</v>
      </c>
    </row>
    <row r="24" spans="1:6" ht="38.25">
      <c r="A24" s="421" t="s">
        <v>78</v>
      </c>
      <c r="B24" s="485" t="s">
        <v>50</v>
      </c>
      <c r="C24" s="422" t="s">
        <v>500</v>
      </c>
      <c r="D24" s="315">
        <v>82</v>
      </c>
      <c r="E24" s="752"/>
      <c r="F24" s="424">
        <f t="shared" si="1"/>
        <v>0</v>
      </c>
    </row>
    <row r="25" spans="1:6" ht="63.75">
      <c r="A25" s="421" t="s">
        <v>79</v>
      </c>
      <c r="B25" s="479" t="s">
        <v>109</v>
      </c>
      <c r="C25" s="425" t="s">
        <v>501</v>
      </c>
      <c r="D25" s="315">
        <v>22</v>
      </c>
      <c r="E25" s="752"/>
      <c r="F25" s="424">
        <f t="shared" si="1"/>
        <v>0</v>
      </c>
    </row>
    <row r="26" spans="1:6" ht="38.25">
      <c r="A26" s="421" t="s">
        <v>80</v>
      </c>
      <c r="B26" s="481" t="s">
        <v>56</v>
      </c>
      <c r="C26" s="425" t="s">
        <v>500</v>
      </c>
      <c r="D26" s="315">
        <v>69</v>
      </c>
      <c r="E26" s="752"/>
      <c r="F26" s="424">
        <f t="shared" si="1"/>
        <v>0</v>
      </c>
    </row>
    <row r="27" spans="1:6" ht="26.25" thickBot="1">
      <c r="A27" s="421" t="s">
        <v>86</v>
      </c>
      <c r="B27" s="481" t="s">
        <v>67</v>
      </c>
      <c r="C27" s="425" t="s">
        <v>501</v>
      </c>
      <c r="D27" s="315">
        <v>345</v>
      </c>
      <c r="E27" s="752"/>
      <c r="F27" s="424">
        <f t="shared" si="1"/>
        <v>0</v>
      </c>
    </row>
    <row r="28" spans="1:6" ht="13.5" thickBot="1">
      <c r="A28" s="429" t="s">
        <v>36</v>
      </c>
      <c r="B28" s="430" t="s">
        <v>11</v>
      </c>
      <c r="C28" s="431"/>
      <c r="D28" s="432"/>
      <c r="E28" s="433"/>
      <c r="F28" s="434">
        <f>SUM(F14:F27)</f>
        <v>0</v>
      </c>
    </row>
    <row r="29" spans="1:6" ht="13.5" thickBot="1">
      <c r="A29" s="402"/>
      <c r="B29" s="435"/>
      <c r="C29" s="436"/>
      <c r="D29" s="437"/>
      <c r="E29" s="438"/>
      <c r="F29" s="439"/>
    </row>
    <row r="30" spans="1:6" ht="13.5" thickBot="1">
      <c r="A30" s="440"/>
      <c r="B30" s="441" t="s">
        <v>37</v>
      </c>
      <c r="C30" s="442"/>
      <c r="D30" s="443"/>
      <c r="E30" s="444"/>
      <c r="F30" s="445"/>
    </row>
    <row r="31" spans="1:6" ht="63.75">
      <c r="A31" s="413"/>
      <c r="B31" s="446" t="s">
        <v>20</v>
      </c>
      <c r="C31" s="447"/>
      <c r="D31" s="448"/>
      <c r="E31" s="449"/>
      <c r="F31" s="450"/>
    </row>
    <row r="32" spans="1:6" ht="76.5">
      <c r="A32" s="316" t="s">
        <v>90</v>
      </c>
      <c r="B32" s="485" t="s">
        <v>156</v>
      </c>
      <c r="C32" s="451" t="s">
        <v>9</v>
      </c>
      <c r="D32" s="452">
        <v>130.9</v>
      </c>
      <c r="E32" s="756"/>
      <c r="F32" s="454">
        <f t="shared" ref="F32:F38" si="2">D32*E32</f>
        <v>0</v>
      </c>
    </row>
    <row r="33" spans="1:6" ht="216.75">
      <c r="A33" s="316" t="s">
        <v>91</v>
      </c>
      <c r="B33" s="486" t="s">
        <v>157</v>
      </c>
      <c r="C33" s="451"/>
      <c r="D33" s="455"/>
      <c r="E33" s="453"/>
      <c r="F33" s="454"/>
    </row>
    <row r="34" spans="1:6">
      <c r="A34" s="316"/>
      <c r="B34" s="487" t="s">
        <v>26</v>
      </c>
      <c r="C34" s="451" t="s">
        <v>6</v>
      </c>
      <c r="D34" s="452">
        <v>5</v>
      </c>
      <c r="E34" s="756"/>
      <c r="F34" s="454">
        <f t="shared" si="2"/>
        <v>0</v>
      </c>
    </row>
    <row r="35" spans="1:6" ht="102">
      <c r="A35" s="316" t="s">
        <v>92</v>
      </c>
      <c r="B35" s="479" t="s">
        <v>166</v>
      </c>
      <c r="C35" s="314" t="s">
        <v>6</v>
      </c>
      <c r="D35" s="315">
        <v>2</v>
      </c>
      <c r="E35" s="757"/>
      <c r="F35" s="454">
        <f t="shared" si="2"/>
        <v>0</v>
      </c>
    </row>
    <row r="36" spans="1:6" ht="51">
      <c r="A36" s="316" t="s">
        <v>93</v>
      </c>
      <c r="B36" s="479" t="s">
        <v>57</v>
      </c>
      <c r="C36" s="314" t="s">
        <v>6</v>
      </c>
      <c r="D36" s="315">
        <v>2</v>
      </c>
      <c r="E36" s="757"/>
      <c r="F36" s="454">
        <f t="shared" si="2"/>
        <v>0</v>
      </c>
    </row>
    <row r="37" spans="1:6" ht="51">
      <c r="A37" s="316" t="s">
        <v>94</v>
      </c>
      <c r="B37" s="488" t="s">
        <v>115</v>
      </c>
      <c r="C37" s="314" t="s">
        <v>6</v>
      </c>
      <c r="D37" s="315">
        <v>2</v>
      </c>
      <c r="E37" s="757"/>
      <c r="F37" s="454">
        <f t="shared" si="2"/>
        <v>0</v>
      </c>
    </row>
    <row r="38" spans="1:6" ht="90" thickBot="1">
      <c r="A38" s="398" t="s">
        <v>95</v>
      </c>
      <c r="B38" s="489" t="s">
        <v>54</v>
      </c>
      <c r="C38" s="399" t="s">
        <v>9</v>
      </c>
      <c r="D38" s="400">
        <v>10</v>
      </c>
      <c r="E38" s="758"/>
      <c r="F38" s="456">
        <f t="shared" si="2"/>
        <v>0</v>
      </c>
    </row>
    <row r="39" spans="1:6" ht="13.5" thickBot="1">
      <c r="A39" s="457" t="s">
        <v>38</v>
      </c>
      <c r="B39" s="458" t="s">
        <v>22</v>
      </c>
      <c r="C39" s="459"/>
      <c r="D39" s="460"/>
      <c r="E39" s="461"/>
      <c r="F39" s="462">
        <f>SUM(F32:F38)</f>
        <v>0</v>
      </c>
    </row>
    <row r="40" spans="1:6" ht="13.5" thickBot="1">
      <c r="A40" s="463"/>
      <c r="B40" s="403"/>
      <c r="C40" s="404"/>
      <c r="D40" s="405"/>
      <c r="E40" s="406"/>
      <c r="F40" s="406"/>
    </row>
    <row r="41" spans="1:6" ht="13.5" thickBot="1">
      <c r="A41" s="395"/>
      <c r="B41" s="464" t="s">
        <v>39</v>
      </c>
      <c r="C41" s="465"/>
      <c r="D41" s="466"/>
      <c r="E41" s="467"/>
      <c r="F41" s="468"/>
    </row>
    <row r="42" spans="1:6" ht="76.5">
      <c r="A42" s="421"/>
      <c r="B42" s="414" t="s">
        <v>8</v>
      </c>
      <c r="C42" s="415"/>
      <c r="D42" s="416"/>
      <c r="E42" s="417"/>
      <c r="F42" s="418"/>
    </row>
    <row r="43" spans="1:6" ht="25.5">
      <c r="A43" s="316" t="s">
        <v>97</v>
      </c>
      <c r="B43" s="479" t="s">
        <v>41</v>
      </c>
      <c r="C43" s="314" t="s">
        <v>15</v>
      </c>
      <c r="D43" s="315">
        <v>4</v>
      </c>
      <c r="E43" s="759"/>
      <c r="F43" s="397">
        <f t="shared" ref="F43:F49" si="3">D43*E43</f>
        <v>0</v>
      </c>
    </row>
    <row r="44" spans="1:6" ht="25.5">
      <c r="A44" s="316" t="s">
        <v>98</v>
      </c>
      <c r="B44" s="479" t="s">
        <v>58</v>
      </c>
      <c r="C44" s="314" t="s">
        <v>28</v>
      </c>
      <c r="D44" s="315">
        <v>7</v>
      </c>
      <c r="E44" s="757"/>
      <c r="F44" s="397">
        <f t="shared" si="3"/>
        <v>0</v>
      </c>
    </row>
    <row r="45" spans="1:6" ht="25.5">
      <c r="A45" s="316" t="s">
        <v>99</v>
      </c>
      <c r="B45" s="490" t="s">
        <v>42</v>
      </c>
      <c r="C45" s="425" t="s">
        <v>9</v>
      </c>
      <c r="D45" s="469">
        <v>130.9</v>
      </c>
      <c r="E45" s="760"/>
      <c r="F45" s="397">
        <f t="shared" si="3"/>
        <v>0</v>
      </c>
    </row>
    <row r="46" spans="1:6" ht="38.25">
      <c r="A46" s="316" t="s">
        <v>100</v>
      </c>
      <c r="B46" s="490" t="s">
        <v>471</v>
      </c>
      <c r="C46" s="425" t="s">
        <v>9</v>
      </c>
      <c r="D46" s="469">
        <v>130.9</v>
      </c>
      <c r="E46" s="760"/>
      <c r="F46" s="397">
        <f t="shared" si="3"/>
        <v>0</v>
      </c>
    </row>
    <row r="47" spans="1:6" ht="38.25">
      <c r="A47" s="316" t="s">
        <v>101</v>
      </c>
      <c r="B47" s="488" t="s">
        <v>167</v>
      </c>
      <c r="C47" s="425" t="s">
        <v>6</v>
      </c>
      <c r="D47" s="469">
        <v>5</v>
      </c>
      <c r="E47" s="760"/>
      <c r="F47" s="397">
        <f t="shared" si="3"/>
        <v>0</v>
      </c>
    </row>
    <row r="48" spans="1:6" ht="51">
      <c r="A48" s="316" t="s">
        <v>102</v>
      </c>
      <c r="B48" s="488" t="s">
        <v>168</v>
      </c>
      <c r="C48" s="425" t="s">
        <v>9</v>
      </c>
      <c r="D48" s="315">
        <v>130.9</v>
      </c>
      <c r="E48" s="752"/>
      <c r="F48" s="397">
        <f t="shared" ref="F48" si="4">D48*E48</f>
        <v>0</v>
      </c>
    </row>
    <row r="49" spans="1:6" ht="114.75">
      <c r="A49" s="316" t="s">
        <v>103</v>
      </c>
      <c r="B49" s="491" t="s">
        <v>502</v>
      </c>
      <c r="C49" s="314" t="s">
        <v>9</v>
      </c>
      <c r="D49" s="315">
        <v>130.9</v>
      </c>
      <c r="E49" s="752"/>
      <c r="F49" s="397">
        <f t="shared" si="3"/>
        <v>0</v>
      </c>
    </row>
    <row r="50" spans="1:6" ht="13.5" thickBot="1">
      <c r="A50" s="470" t="s">
        <v>40</v>
      </c>
      <c r="B50" s="471" t="s">
        <v>10</v>
      </c>
      <c r="C50" s="472"/>
      <c r="D50" s="473"/>
      <c r="E50" s="474"/>
      <c r="F50" s="475">
        <f>SUM(F43:F49)</f>
        <v>0</v>
      </c>
    </row>
    <row r="51" spans="1:6" ht="13.5" thickBot="1">
      <c r="D51" s="477"/>
    </row>
    <row r="52" spans="1:6" ht="13.5" thickBot="1">
      <c r="A52" s="220"/>
      <c r="B52" s="221" t="s">
        <v>182</v>
      </c>
      <c r="C52" s="222"/>
      <c r="D52" s="223"/>
      <c r="E52" s="224"/>
      <c r="F52" s="225">
        <f>F8+F28+F39+F50</f>
        <v>0</v>
      </c>
    </row>
    <row r="53" spans="1:6">
      <c r="D53" s="477"/>
    </row>
    <row r="54" spans="1:6">
      <c r="D54" s="477"/>
    </row>
    <row r="55" spans="1:6">
      <c r="D55" s="477"/>
    </row>
    <row r="56" spans="1:6">
      <c r="D56" s="477"/>
    </row>
    <row r="57" spans="1:6">
      <c r="D57" s="477"/>
    </row>
    <row r="58" spans="1:6">
      <c r="D58" s="477"/>
    </row>
    <row r="59" spans="1:6">
      <c r="D59" s="477"/>
    </row>
    <row r="60" spans="1:6">
      <c r="D60" s="477"/>
    </row>
    <row r="61" spans="1:6">
      <c r="D61" s="477"/>
    </row>
    <row r="62" spans="1:6">
      <c r="D62" s="477"/>
    </row>
    <row r="63" spans="1:6">
      <c r="D63" s="477"/>
    </row>
    <row r="64" spans="1:6">
      <c r="D64" s="477"/>
    </row>
    <row r="65" spans="4:4">
      <c r="D65" s="477"/>
    </row>
    <row r="66" spans="4:4">
      <c r="D66" s="477"/>
    </row>
    <row r="67" spans="4:4">
      <c r="D67" s="477"/>
    </row>
    <row r="68" spans="4:4">
      <c r="D68" s="477"/>
    </row>
    <row r="69" spans="4:4">
      <c r="D69" s="477"/>
    </row>
    <row r="70" spans="4:4">
      <c r="D70" s="477"/>
    </row>
    <row r="71" spans="4:4">
      <c r="D71" s="477"/>
    </row>
    <row r="72" spans="4:4">
      <c r="D72" s="477"/>
    </row>
    <row r="73" spans="4:4">
      <c r="D73" s="477"/>
    </row>
    <row r="74" spans="4:4">
      <c r="D74" s="477"/>
    </row>
    <row r="75" spans="4:4">
      <c r="D75" s="477"/>
    </row>
    <row r="76" spans="4:4">
      <c r="D76" s="477"/>
    </row>
    <row r="77" spans="4:4">
      <c r="D77" s="477"/>
    </row>
    <row r="78" spans="4:4">
      <c r="D78" s="477"/>
    </row>
    <row r="79" spans="4:4">
      <c r="D79" s="477"/>
    </row>
  </sheetData>
  <sheetProtection algorithmName="SHA-512" hashValue="oqCZnEeYbXIk2OHfXE8TFKYrUso1pw7UnNBirvg7XB6/NlHZgmC21Utlqy9PZFvfiDi0sb7K44ooXQ76ZbBSGQ==" saltValue="emB44OrfqC84HO4W5ar7SQ==" spinCount="100000" sheet="1" objects="1" scenarios="1"/>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90"/>
  <sheetViews>
    <sheetView view="pageBreakPreview" zoomScaleNormal="100" zoomScaleSheetLayoutView="100" workbookViewId="0">
      <pane ySplit="3" topLeftCell="A56" activePane="bottomLeft" state="frozen"/>
      <selection activeCell="H96" sqref="H96"/>
      <selection pane="bottomLeft" activeCell="K58" sqref="K58"/>
    </sheetView>
  </sheetViews>
  <sheetFormatPr defaultRowHeight="12.75"/>
  <cols>
    <col min="1" max="1" width="5.7109375" style="153" customWidth="1"/>
    <col min="2" max="2" width="42.140625" style="347" customWidth="1"/>
    <col min="3" max="3" width="6.5703125" style="92" bestFit="1" customWidth="1"/>
    <col min="4" max="4" width="8.42578125" style="93" bestFit="1" customWidth="1"/>
    <col min="5" max="5" width="12.7109375" style="156" customWidth="1"/>
    <col min="6" max="6" width="13.140625" style="156" customWidth="1"/>
    <col min="7" max="16384" width="9.140625" style="347"/>
  </cols>
  <sheetData>
    <row r="1" spans="1:6">
      <c r="A1" s="91" t="s">
        <v>158</v>
      </c>
      <c r="B1" s="323" t="s">
        <v>159</v>
      </c>
    </row>
    <row r="2" spans="1:6" ht="13.5" thickBot="1">
      <c r="A2" s="91"/>
      <c r="B2" s="323"/>
    </row>
    <row r="3" spans="1:6" ht="26.25" thickBot="1">
      <c r="A3" s="94" t="s">
        <v>0</v>
      </c>
      <c r="B3" s="95" t="s">
        <v>1</v>
      </c>
      <c r="C3" s="95" t="s">
        <v>2</v>
      </c>
      <c r="D3" s="96" t="s">
        <v>3</v>
      </c>
      <c r="E3" s="348" t="s">
        <v>4</v>
      </c>
      <c r="F3" s="157" t="s">
        <v>5</v>
      </c>
    </row>
    <row r="4" spans="1:6" s="371" customFormat="1" ht="13.5" thickBot="1">
      <c r="A4" s="97"/>
      <c r="B4" s="98"/>
      <c r="C4" s="98"/>
      <c r="D4" s="99"/>
      <c r="E4" s="158"/>
      <c r="F4" s="159"/>
    </row>
    <row r="5" spans="1:6" ht="13.5" thickBot="1">
      <c r="A5" s="110"/>
      <c r="B5" s="354" t="s">
        <v>29</v>
      </c>
      <c r="C5" s="355"/>
      <c r="D5" s="356"/>
      <c r="E5" s="357"/>
      <c r="F5" s="358"/>
    </row>
    <row r="6" spans="1:6" ht="38.25">
      <c r="A6" s="104" t="s">
        <v>60</v>
      </c>
      <c r="B6" s="328" t="s">
        <v>55</v>
      </c>
      <c r="C6" s="102" t="s">
        <v>6</v>
      </c>
      <c r="D6" s="103">
        <v>1</v>
      </c>
      <c r="E6" s="737"/>
      <c r="F6" s="179">
        <f t="shared" ref="F6:F10" si="0">D6*E6</f>
        <v>0</v>
      </c>
    </row>
    <row r="7" spans="1:6" ht="25.5">
      <c r="A7" s="104" t="s">
        <v>66</v>
      </c>
      <c r="B7" s="328" t="s">
        <v>44</v>
      </c>
      <c r="C7" s="102" t="s">
        <v>9</v>
      </c>
      <c r="D7" s="103">
        <v>185.4</v>
      </c>
      <c r="E7" s="736"/>
      <c r="F7" s="161">
        <f t="shared" si="0"/>
        <v>0</v>
      </c>
    </row>
    <row r="8" spans="1:6" ht="25.5">
      <c r="A8" s="104" t="s">
        <v>65</v>
      </c>
      <c r="B8" s="329" t="s">
        <v>24</v>
      </c>
      <c r="C8" s="102" t="s">
        <v>6</v>
      </c>
      <c r="D8" s="103">
        <v>8</v>
      </c>
      <c r="E8" s="736"/>
      <c r="F8" s="161">
        <f t="shared" si="0"/>
        <v>0</v>
      </c>
    </row>
    <row r="9" spans="1:6" ht="38.25">
      <c r="A9" s="104" t="s">
        <v>64</v>
      </c>
      <c r="B9" s="349" t="s">
        <v>140</v>
      </c>
      <c r="C9" s="102" t="s">
        <v>9</v>
      </c>
      <c r="D9" s="103">
        <v>67</v>
      </c>
      <c r="E9" s="736"/>
      <c r="F9" s="161">
        <f t="shared" si="0"/>
        <v>0</v>
      </c>
    </row>
    <row r="10" spans="1:6" ht="51.75" thickBot="1">
      <c r="A10" s="104" t="s">
        <v>63</v>
      </c>
      <c r="B10" s="330" t="s">
        <v>160</v>
      </c>
      <c r="C10" s="190" t="s">
        <v>203</v>
      </c>
      <c r="D10" s="191">
        <v>416</v>
      </c>
      <c r="E10" s="738"/>
      <c r="F10" s="192">
        <f t="shared" si="0"/>
        <v>0</v>
      </c>
    </row>
    <row r="11" spans="1:6" ht="13.5" thickBot="1">
      <c r="A11" s="359" t="s">
        <v>34</v>
      </c>
      <c r="B11" s="360" t="s">
        <v>12</v>
      </c>
      <c r="C11" s="361"/>
      <c r="D11" s="362"/>
      <c r="E11" s="363"/>
      <c r="F11" s="364">
        <f>SUM(F6:F10)</f>
        <v>0</v>
      </c>
    </row>
    <row r="12" spans="1:6" ht="13.5" thickBot="1">
      <c r="A12" s="206"/>
      <c r="B12" s="107"/>
      <c r="C12" s="108"/>
      <c r="D12" s="109"/>
      <c r="E12" s="162"/>
      <c r="F12" s="207"/>
    </row>
    <row r="13" spans="1:6" ht="13.5" thickBot="1">
      <c r="A13" s="110"/>
      <c r="B13" s="111" t="s">
        <v>35</v>
      </c>
      <c r="C13" s="112"/>
      <c r="D13" s="113"/>
      <c r="E13" s="164"/>
      <c r="F13" s="165"/>
    </row>
    <row r="14" spans="1:6" ht="63.75">
      <c r="A14" s="114"/>
      <c r="B14" s="115" t="s">
        <v>47</v>
      </c>
      <c r="C14" s="116"/>
      <c r="D14" s="117"/>
      <c r="E14" s="166"/>
      <c r="F14" s="167"/>
    </row>
    <row r="15" spans="1:6" ht="51">
      <c r="A15" s="114"/>
      <c r="B15" s="118" t="s">
        <v>21</v>
      </c>
      <c r="C15" s="102"/>
      <c r="D15" s="119"/>
      <c r="E15" s="160"/>
      <c r="F15" s="161"/>
    </row>
    <row r="16" spans="1:6" ht="63.75">
      <c r="A16" s="101"/>
      <c r="B16" s="118" t="s">
        <v>123</v>
      </c>
      <c r="C16" s="102"/>
      <c r="D16" s="119"/>
      <c r="E16" s="160"/>
      <c r="F16" s="161"/>
    </row>
    <row r="17" spans="1:6" ht="38.25">
      <c r="A17" s="101" t="s">
        <v>68</v>
      </c>
      <c r="B17" s="328" t="s">
        <v>48</v>
      </c>
      <c r="C17" s="120" t="s">
        <v>204</v>
      </c>
      <c r="D17" s="103">
        <v>7</v>
      </c>
      <c r="E17" s="736"/>
      <c r="F17" s="161">
        <f>D17*E17</f>
        <v>0</v>
      </c>
    </row>
    <row r="18" spans="1:6" ht="38.25">
      <c r="A18" s="104" t="s">
        <v>69</v>
      </c>
      <c r="B18" s="331" t="s">
        <v>165</v>
      </c>
      <c r="C18" s="120" t="s">
        <v>204</v>
      </c>
      <c r="D18" s="103">
        <v>208</v>
      </c>
      <c r="E18" s="736"/>
      <c r="F18" s="161">
        <f>D18*E18</f>
        <v>0</v>
      </c>
    </row>
    <row r="19" spans="1:6" ht="51">
      <c r="A19" s="104" t="s">
        <v>70</v>
      </c>
      <c r="B19" s="331" t="s">
        <v>205</v>
      </c>
      <c r="C19" s="120"/>
      <c r="D19" s="197"/>
      <c r="E19" s="739"/>
      <c r="F19" s="170"/>
    </row>
    <row r="20" spans="1:6" ht="14.25">
      <c r="A20" s="101"/>
      <c r="B20" s="375" t="s">
        <v>53</v>
      </c>
      <c r="C20" s="194" t="s">
        <v>204</v>
      </c>
      <c r="D20" s="195">
        <v>279</v>
      </c>
      <c r="E20" s="750"/>
      <c r="F20" s="196">
        <f>D20*E20</f>
        <v>0</v>
      </c>
    </row>
    <row r="21" spans="1:6" ht="38.25">
      <c r="A21" s="101" t="s">
        <v>71</v>
      </c>
      <c r="B21" s="333" t="s">
        <v>25</v>
      </c>
      <c r="C21" s="317" t="s">
        <v>203</v>
      </c>
      <c r="D21" s="103">
        <v>620</v>
      </c>
      <c r="E21" s="736"/>
      <c r="F21" s="170">
        <f t="shared" ref="F21:F35" si="1">D21*E21</f>
        <v>0</v>
      </c>
    </row>
    <row r="22" spans="1:6" ht="76.5">
      <c r="A22" s="101" t="s">
        <v>72</v>
      </c>
      <c r="B22" s="328" t="s">
        <v>49</v>
      </c>
      <c r="C22" s="120" t="s">
        <v>6</v>
      </c>
      <c r="D22" s="103">
        <v>13</v>
      </c>
      <c r="E22" s="737"/>
      <c r="F22" s="170">
        <f t="shared" si="1"/>
        <v>0</v>
      </c>
    </row>
    <row r="23" spans="1:6" ht="38.25">
      <c r="A23" s="104" t="s">
        <v>73</v>
      </c>
      <c r="B23" s="328" t="s">
        <v>43</v>
      </c>
      <c r="C23" s="317" t="s">
        <v>203</v>
      </c>
      <c r="D23" s="103">
        <v>213</v>
      </c>
      <c r="E23" s="736"/>
      <c r="F23" s="170">
        <f t="shared" si="1"/>
        <v>0</v>
      </c>
    </row>
    <row r="24" spans="1:6" ht="51">
      <c r="A24" s="101" t="s">
        <v>74</v>
      </c>
      <c r="B24" s="331" t="s">
        <v>116</v>
      </c>
      <c r="C24" s="120" t="s">
        <v>204</v>
      </c>
      <c r="D24" s="103">
        <v>24.1</v>
      </c>
      <c r="E24" s="736"/>
      <c r="F24" s="170">
        <f t="shared" si="1"/>
        <v>0</v>
      </c>
    </row>
    <row r="25" spans="1:6" ht="63.75">
      <c r="A25" s="104" t="s">
        <v>75</v>
      </c>
      <c r="B25" s="331" t="s">
        <v>456</v>
      </c>
      <c r="C25" s="120" t="s">
        <v>204</v>
      </c>
      <c r="D25" s="103">
        <v>64.89</v>
      </c>
      <c r="E25" s="736"/>
      <c r="F25" s="170">
        <f t="shared" si="1"/>
        <v>0</v>
      </c>
    </row>
    <row r="26" spans="1:6" ht="102">
      <c r="A26" s="104" t="s">
        <v>76</v>
      </c>
      <c r="B26" s="328" t="s">
        <v>114</v>
      </c>
      <c r="C26" s="120" t="s">
        <v>204</v>
      </c>
      <c r="D26" s="103">
        <v>157.5</v>
      </c>
      <c r="E26" s="736"/>
      <c r="F26" s="170">
        <f t="shared" si="1"/>
        <v>0</v>
      </c>
    </row>
    <row r="27" spans="1:6" ht="51">
      <c r="A27" s="104" t="s">
        <v>77</v>
      </c>
      <c r="B27" s="335" t="s">
        <v>457</v>
      </c>
      <c r="C27" s="120" t="s">
        <v>204</v>
      </c>
      <c r="D27" s="103">
        <v>124.8</v>
      </c>
      <c r="E27" s="736"/>
      <c r="F27" s="170">
        <f t="shared" si="1"/>
        <v>0</v>
      </c>
    </row>
    <row r="28" spans="1:6" ht="38.25">
      <c r="A28" s="104" t="s">
        <v>78</v>
      </c>
      <c r="B28" s="335" t="s">
        <v>458</v>
      </c>
      <c r="C28" s="120" t="s">
        <v>204</v>
      </c>
      <c r="D28" s="103">
        <v>83.2</v>
      </c>
      <c r="E28" s="736"/>
      <c r="F28" s="170">
        <f t="shared" si="1"/>
        <v>0</v>
      </c>
    </row>
    <row r="29" spans="1:6" ht="38.25">
      <c r="A29" s="104" t="s">
        <v>79</v>
      </c>
      <c r="B29" s="333" t="s">
        <v>459</v>
      </c>
      <c r="C29" s="102" t="s">
        <v>9</v>
      </c>
      <c r="D29" s="103">
        <v>185.4</v>
      </c>
      <c r="E29" s="736"/>
      <c r="F29" s="170">
        <f t="shared" si="1"/>
        <v>0</v>
      </c>
    </row>
    <row r="30" spans="1:6" ht="38.25">
      <c r="A30" s="104" t="s">
        <v>80</v>
      </c>
      <c r="B30" s="333" t="s">
        <v>50</v>
      </c>
      <c r="C30" s="120" t="s">
        <v>204</v>
      </c>
      <c r="D30" s="103">
        <v>329.5</v>
      </c>
      <c r="E30" s="736"/>
      <c r="F30" s="170">
        <f t="shared" si="1"/>
        <v>0</v>
      </c>
    </row>
    <row r="31" spans="1:6" ht="38.25">
      <c r="A31" s="104" t="s">
        <v>86</v>
      </c>
      <c r="B31" s="350" t="s">
        <v>108</v>
      </c>
      <c r="C31" s="120" t="s">
        <v>204</v>
      </c>
      <c r="D31" s="103">
        <v>20.8</v>
      </c>
      <c r="E31" s="736"/>
      <c r="F31" s="170">
        <f t="shared" si="1"/>
        <v>0</v>
      </c>
    </row>
    <row r="32" spans="1:6" ht="63.75">
      <c r="A32" s="104" t="s">
        <v>85</v>
      </c>
      <c r="B32" s="328" t="s">
        <v>109</v>
      </c>
      <c r="C32" s="317" t="s">
        <v>203</v>
      </c>
      <c r="D32" s="103">
        <v>416</v>
      </c>
      <c r="E32" s="736"/>
      <c r="F32" s="170">
        <f t="shared" si="1"/>
        <v>0</v>
      </c>
    </row>
    <row r="33" spans="1:6" ht="38.25">
      <c r="A33" s="104" t="s">
        <v>84</v>
      </c>
      <c r="B33" s="336" t="s">
        <v>460</v>
      </c>
      <c r="C33" s="102" t="s">
        <v>9</v>
      </c>
      <c r="D33" s="103">
        <v>247.3</v>
      </c>
      <c r="E33" s="736"/>
      <c r="F33" s="170">
        <f t="shared" si="1"/>
        <v>0</v>
      </c>
    </row>
    <row r="34" spans="1:6" ht="38.25">
      <c r="A34" s="104" t="s">
        <v>83</v>
      </c>
      <c r="B34" s="331" t="s">
        <v>56</v>
      </c>
      <c r="C34" s="317" t="s">
        <v>204</v>
      </c>
      <c r="D34" s="103">
        <v>7</v>
      </c>
      <c r="E34" s="736"/>
      <c r="F34" s="170">
        <f t="shared" si="1"/>
        <v>0</v>
      </c>
    </row>
    <row r="35" spans="1:6" ht="26.25" thickBot="1">
      <c r="A35" s="101" t="s">
        <v>82</v>
      </c>
      <c r="B35" s="331" t="s">
        <v>67</v>
      </c>
      <c r="C35" s="317" t="s">
        <v>203</v>
      </c>
      <c r="D35" s="103">
        <v>35</v>
      </c>
      <c r="E35" s="736"/>
      <c r="F35" s="170">
        <f t="shared" si="1"/>
        <v>0</v>
      </c>
    </row>
    <row r="36" spans="1:6" ht="13.5" thickBot="1">
      <c r="A36" s="123" t="s">
        <v>36</v>
      </c>
      <c r="B36" s="124" t="s">
        <v>11</v>
      </c>
      <c r="C36" s="125"/>
      <c r="D36" s="126"/>
      <c r="E36" s="171"/>
      <c r="F36" s="172">
        <f>SUM(F17:F35)</f>
        <v>0</v>
      </c>
    </row>
    <row r="37" spans="1:6" ht="13.5" thickBot="1">
      <c r="A37" s="106"/>
      <c r="B37" s="127"/>
      <c r="C37" s="128"/>
      <c r="D37" s="129"/>
      <c r="E37" s="173"/>
      <c r="F37" s="162"/>
    </row>
    <row r="38" spans="1:6" ht="13.5" thickBot="1">
      <c r="A38" s="130"/>
      <c r="B38" s="131" t="s">
        <v>37</v>
      </c>
      <c r="C38" s="132"/>
      <c r="D38" s="133"/>
      <c r="E38" s="174"/>
      <c r="F38" s="175"/>
    </row>
    <row r="39" spans="1:6" ht="76.5">
      <c r="A39" s="114"/>
      <c r="B39" s="213" t="s">
        <v>20</v>
      </c>
      <c r="C39" s="214"/>
      <c r="D39" s="215"/>
      <c r="E39" s="216"/>
      <c r="F39" s="217"/>
    </row>
    <row r="40" spans="1:6" ht="76.5">
      <c r="A40" s="104" t="s">
        <v>90</v>
      </c>
      <c r="B40" s="333" t="s">
        <v>126</v>
      </c>
      <c r="C40" s="137" t="s">
        <v>9</v>
      </c>
      <c r="D40" s="138">
        <v>185.4</v>
      </c>
      <c r="E40" s="741"/>
      <c r="F40" s="179">
        <f t="shared" ref="F40:F47" si="2">D40*E40</f>
        <v>0</v>
      </c>
    </row>
    <row r="41" spans="1:6" ht="38.25">
      <c r="A41" s="318" t="s">
        <v>91</v>
      </c>
      <c r="B41" s="320" t="s">
        <v>490</v>
      </c>
      <c r="C41" s="102" t="s">
        <v>6</v>
      </c>
      <c r="D41" s="139">
        <v>1</v>
      </c>
      <c r="E41" s="742"/>
      <c r="F41" s="372">
        <f t="shared" si="2"/>
        <v>0</v>
      </c>
    </row>
    <row r="42" spans="1:6" ht="216.75">
      <c r="A42" s="104" t="s">
        <v>92</v>
      </c>
      <c r="B42" s="342" t="s">
        <v>127</v>
      </c>
      <c r="C42" s="137"/>
      <c r="D42" s="218"/>
      <c r="E42" s="178"/>
      <c r="F42" s="179"/>
    </row>
    <row r="43" spans="1:6">
      <c r="A43" s="104"/>
      <c r="B43" s="343" t="s">
        <v>26</v>
      </c>
      <c r="C43" s="137" t="s">
        <v>6</v>
      </c>
      <c r="D43" s="138">
        <v>6</v>
      </c>
      <c r="E43" s="741"/>
      <c r="F43" s="179">
        <f t="shared" si="2"/>
        <v>0</v>
      </c>
    </row>
    <row r="44" spans="1:6" ht="102">
      <c r="A44" s="104" t="s">
        <v>93</v>
      </c>
      <c r="B44" s="328" t="s">
        <v>166</v>
      </c>
      <c r="C44" s="102" t="s">
        <v>6</v>
      </c>
      <c r="D44" s="103">
        <v>5</v>
      </c>
      <c r="E44" s="737"/>
      <c r="F44" s="179">
        <f t="shared" si="2"/>
        <v>0</v>
      </c>
    </row>
    <row r="45" spans="1:6" ht="51">
      <c r="A45" s="104" t="s">
        <v>94</v>
      </c>
      <c r="B45" s="328" t="s">
        <v>57</v>
      </c>
      <c r="C45" s="102" t="s">
        <v>6</v>
      </c>
      <c r="D45" s="103">
        <v>5</v>
      </c>
      <c r="E45" s="737"/>
      <c r="F45" s="179">
        <f t="shared" si="2"/>
        <v>0</v>
      </c>
    </row>
    <row r="46" spans="1:6" ht="51">
      <c r="A46" s="104" t="s">
        <v>95</v>
      </c>
      <c r="B46" s="320" t="s">
        <v>115</v>
      </c>
      <c r="C46" s="102" t="s">
        <v>6</v>
      </c>
      <c r="D46" s="103">
        <v>5</v>
      </c>
      <c r="E46" s="737"/>
      <c r="F46" s="179">
        <f t="shared" si="2"/>
        <v>0</v>
      </c>
    </row>
    <row r="47" spans="1:6" ht="102.75" thickBot="1">
      <c r="A47" s="104" t="s">
        <v>96</v>
      </c>
      <c r="B47" s="330" t="s">
        <v>54</v>
      </c>
      <c r="C47" s="193" t="s">
        <v>9</v>
      </c>
      <c r="D47" s="191">
        <v>25</v>
      </c>
      <c r="E47" s="743"/>
      <c r="F47" s="211">
        <f t="shared" si="2"/>
        <v>0</v>
      </c>
    </row>
    <row r="48" spans="1:6" ht="13.5" thickBot="1">
      <c r="A48" s="232" t="s">
        <v>38</v>
      </c>
      <c r="B48" s="227" t="s">
        <v>22</v>
      </c>
      <c r="C48" s="228"/>
      <c r="D48" s="229"/>
      <c r="E48" s="230"/>
      <c r="F48" s="231">
        <f>SUM(F40:F47)</f>
        <v>0</v>
      </c>
    </row>
    <row r="49" spans="1:6" ht="13.5" thickBot="1">
      <c r="A49" s="106"/>
      <c r="B49" s="107"/>
      <c r="C49" s="108"/>
      <c r="D49" s="109"/>
      <c r="E49" s="162"/>
      <c r="F49" s="162"/>
    </row>
    <row r="50" spans="1:6" ht="13.5" thickBot="1">
      <c r="A50" s="110"/>
      <c r="B50" s="144" t="s">
        <v>39</v>
      </c>
      <c r="C50" s="145"/>
      <c r="D50" s="146"/>
      <c r="E50" s="182"/>
      <c r="F50" s="183"/>
    </row>
    <row r="51" spans="1:6" ht="76.5">
      <c r="A51" s="101"/>
      <c r="B51" s="115" t="s">
        <v>8</v>
      </c>
      <c r="C51" s="116"/>
      <c r="D51" s="117"/>
      <c r="E51" s="166"/>
      <c r="F51" s="167"/>
    </row>
    <row r="52" spans="1:6" ht="25.5">
      <c r="A52" s="104" t="s">
        <v>97</v>
      </c>
      <c r="B52" s="328" t="s">
        <v>41</v>
      </c>
      <c r="C52" s="102" t="s">
        <v>15</v>
      </c>
      <c r="D52" s="103">
        <v>6</v>
      </c>
      <c r="E52" s="744"/>
      <c r="F52" s="161">
        <f t="shared" ref="F52:F60" si="3">D52*E52</f>
        <v>0</v>
      </c>
    </row>
    <row r="53" spans="1:6" ht="25.5">
      <c r="A53" s="104" t="s">
        <v>98</v>
      </c>
      <c r="B53" s="328" t="s">
        <v>58</v>
      </c>
      <c r="C53" s="102" t="s">
        <v>28</v>
      </c>
      <c r="D53" s="103">
        <v>10</v>
      </c>
      <c r="E53" s="737"/>
      <c r="F53" s="161">
        <f t="shared" si="3"/>
        <v>0</v>
      </c>
    </row>
    <row r="54" spans="1:6" ht="25.5">
      <c r="A54" s="104" t="s">
        <v>99</v>
      </c>
      <c r="B54" s="344" t="s">
        <v>42</v>
      </c>
      <c r="C54" s="317" t="s">
        <v>9</v>
      </c>
      <c r="D54" s="319">
        <v>185.4</v>
      </c>
      <c r="E54" s="745"/>
      <c r="F54" s="161">
        <f t="shared" si="3"/>
        <v>0</v>
      </c>
    </row>
    <row r="55" spans="1:6" ht="25.5">
      <c r="A55" s="104" t="s">
        <v>100</v>
      </c>
      <c r="B55" s="333" t="s">
        <v>466</v>
      </c>
      <c r="C55" s="102" t="s">
        <v>203</v>
      </c>
      <c r="D55" s="103">
        <v>416</v>
      </c>
      <c r="E55" s="746"/>
      <c r="F55" s="161">
        <f t="shared" si="3"/>
        <v>0</v>
      </c>
    </row>
    <row r="56" spans="1:6" ht="25.5">
      <c r="A56" s="104" t="s">
        <v>101</v>
      </c>
      <c r="B56" s="333" t="s">
        <v>467</v>
      </c>
      <c r="C56" s="102" t="s">
        <v>203</v>
      </c>
      <c r="D56" s="103">
        <v>416</v>
      </c>
      <c r="E56" s="746"/>
      <c r="F56" s="161">
        <f t="shared" si="3"/>
        <v>0</v>
      </c>
    </row>
    <row r="57" spans="1:6" ht="51">
      <c r="A57" s="104" t="s">
        <v>102</v>
      </c>
      <c r="B57" s="344" t="s">
        <v>463</v>
      </c>
      <c r="C57" s="317" t="s">
        <v>9</v>
      </c>
      <c r="D57" s="319">
        <v>185.4</v>
      </c>
      <c r="E57" s="745"/>
      <c r="F57" s="161">
        <f t="shared" si="3"/>
        <v>0</v>
      </c>
    </row>
    <row r="58" spans="1:6" ht="38.25">
      <c r="A58" s="104" t="s">
        <v>103</v>
      </c>
      <c r="B58" s="320" t="s">
        <v>167</v>
      </c>
      <c r="C58" s="317" t="s">
        <v>6</v>
      </c>
      <c r="D58" s="319">
        <v>6</v>
      </c>
      <c r="E58" s="745"/>
      <c r="F58" s="161">
        <f t="shared" ref="F58" si="4">D58*E58</f>
        <v>0</v>
      </c>
    </row>
    <row r="59" spans="1:6" ht="51">
      <c r="A59" s="104" t="s">
        <v>104</v>
      </c>
      <c r="B59" s="320" t="s">
        <v>168</v>
      </c>
      <c r="C59" s="317" t="s">
        <v>9</v>
      </c>
      <c r="D59" s="103">
        <v>185.4</v>
      </c>
      <c r="E59" s="736"/>
      <c r="F59" s="161">
        <f t="shared" ref="F59" si="5">D59*E59</f>
        <v>0</v>
      </c>
    </row>
    <row r="60" spans="1:6" ht="115.5" thickBot="1">
      <c r="A60" s="104" t="s">
        <v>105</v>
      </c>
      <c r="B60" s="345" t="s">
        <v>46</v>
      </c>
      <c r="C60" s="102" t="s">
        <v>9</v>
      </c>
      <c r="D60" s="103">
        <v>185.4</v>
      </c>
      <c r="E60" s="736"/>
      <c r="F60" s="161">
        <f t="shared" si="3"/>
        <v>0</v>
      </c>
    </row>
    <row r="61" spans="1:6" ht="13.5" thickBot="1">
      <c r="A61" s="149" t="s">
        <v>40</v>
      </c>
      <c r="B61" s="150" t="s">
        <v>10</v>
      </c>
      <c r="C61" s="151"/>
      <c r="D61" s="152"/>
      <c r="E61" s="185"/>
      <c r="F61" s="186">
        <f>SUM(F52:F60)</f>
        <v>0</v>
      </c>
    </row>
    <row r="62" spans="1:6" ht="13.5" thickBot="1">
      <c r="D62" s="154"/>
    </row>
    <row r="63" spans="1:6" ht="13.5" thickBot="1">
      <c r="A63" s="291"/>
      <c r="B63" s="292" t="s">
        <v>184</v>
      </c>
      <c r="C63" s="293"/>
      <c r="D63" s="294"/>
      <c r="E63" s="295"/>
      <c r="F63" s="296">
        <f>F11+F36+F48+F61</f>
        <v>0</v>
      </c>
    </row>
    <row r="64" spans="1:6">
      <c r="D64" s="154"/>
    </row>
    <row r="65" spans="4:4">
      <c r="D65" s="154"/>
    </row>
    <row r="66" spans="4:4">
      <c r="D66" s="154"/>
    </row>
    <row r="67" spans="4:4">
      <c r="D67" s="154"/>
    </row>
    <row r="68" spans="4:4">
      <c r="D68" s="154"/>
    </row>
    <row r="69" spans="4:4">
      <c r="D69" s="154"/>
    </row>
    <row r="70" spans="4:4">
      <c r="D70" s="154"/>
    </row>
    <row r="71" spans="4:4">
      <c r="D71" s="154"/>
    </row>
    <row r="72" spans="4:4">
      <c r="D72" s="154"/>
    </row>
    <row r="73" spans="4:4">
      <c r="D73" s="154"/>
    </row>
    <row r="74" spans="4:4">
      <c r="D74" s="154"/>
    </row>
    <row r="75" spans="4:4">
      <c r="D75" s="154"/>
    </row>
    <row r="76" spans="4:4">
      <c r="D76" s="154"/>
    </row>
    <row r="77" spans="4:4">
      <c r="D77" s="154"/>
    </row>
    <row r="78" spans="4:4">
      <c r="D78" s="154"/>
    </row>
    <row r="79" spans="4:4">
      <c r="D79" s="154"/>
    </row>
    <row r="80" spans="4:4">
      <c r="D80" s="154"/>
    </row>
    <row r="81" spans="4:4">
      <c r="D81" s="154"/>
    </row>
    <row r="82" spans="4:4">
      <c r="D82" s="154"/>
    </row>
    <row r="83" spans="4:4">
      <c r="D83" s="154"/>
    </row>
    <row r="84" spans="4:4">
      <c r="D84" s="154"/>
    </row>
    <row r="85" spans="4:4">
      <c r="D85" s="154"/>
    </row>
    <row r="86" spans="4:4">
      <c r="D86" s="154"/>
    </row>
    <row r="87" spans="4:4">
      <c r="D87" s="154"/>
    </row>
    <row r="88" spans="4:4">
      <c r="D88" s="154"/>
    </row>
    <row r="89" spans="4:4">
      <c r="D89" s="154"/>
    </row>
    <row r="90" spans="4:4">
      <c r="D90" s="154"/>
    </row>
  </sheetData>
  <sheetProtection algorithmName="SHA-512" hashValue="hALN+w/RIae68+FQamjXYwmYgaatovLrumb+euHOJZPSKo4M6WvhUiQCa7T5qq5TJ6GN9MVNogQC1Jh9DdTidw==" saltValue="l0i3R4BdLUwY54OZt9wv6w==" spinCount="100000" sheet="1" objects="1" scenarios="1"/>
  <phoneticPr fontId="49"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93"/>
  <sheetViews>
    <sheetView view="pageBreakPreview" zoomScaleNormal="100" zoomScaleSheetLayoutView="100" workbookViewId="0">
      <pane ySplit="3" topLeftCell="A53" activePane="bottomLeft" state="frozen"/>
      <selection activeCell="H96" sqref="H96"/>
      <selection pane="bottomLeft" activeCell="E55" sqref="E55:E63"/>
    </sheetView>
  </sheetViews>
  <sheetFormatPr defaultRowHeight="12.75"/>
  <cols>
    <col min="1" max="1" width="5.7109375" style="153" customWidth="1"/>
    <col min="2" max="2" width="41" style="347" customWidth="1"/>
    <col min="3" max="3" width="6.5703125" style="92" bestFit="1" customWidth="1"/>
    <col min="4" max="4" width="8.42578125" style="93" bestFit="1" customWidth="1"/>
    <col min="5" max="5" width="14" style="156" customWidth="1"/>
    <col min="6" max="6" width="13.140625" style="156" customWidth="1"/>
    <col min="7" max="16384" width="9.140625" style="347"/>
  </cols>
  <sheetData>
    <row r="1" spans="1:6">
      <c r="A1" s="91" t="s">
        <v>162</v>
      </c>
      <c r="B1" s="323" t="s">
        <v>161</v>
      </c>
    </row>
    <row r="2" spans="1:6" ht="13.5" thickBot="1">
      <c r="A2" s="91"/>
      <c r="B2" s="323"/>
    </row>
    <row r="3" spans="1:6" ht="26.25" thickBot="1">
      <c r="A3" s="94" t="s">
        <v>0</v>
      </c>
      <c r="B3" s="95" t="s">
        <v>1</v>
      </c>
      <c r="C3" s="95" t="s">
        <v>2</v>
      </c>
      <c r="D3" s="96" t="s">
        <v>3</v>
      </c>
      <c r="E3" s="348" t="s">
        <v>4</v>
      </c>
      <c r="F3" s="157" t="s">
        <v>5</v>
      </c>
    </row>
    <row r="4" spans="1:6" s="371" customFormat="1" ht="13.5" thickBot="1">
      <c r="A4" s="97"/>
      <c r="B4" s="98"/>
      <c r="C4" s="98"/>
      <c r="D4" s="99"/>
      <c r="E4" s="158"/>
      <c r="F4" s="159"/>
    </row>
    <row r="5" spans="1:6" ht="13.5" thickBot="1">
      <c r="A5" s="100"/>
      <c r="B5" s="354" t="s">
        <v>29</v>
      </c>
      <c r="C5" s="355"/>
      <c r="D5" s="356"/>
      <c r="E5" s="357"/>
      <c r="F5" s="358"/>
    </row>
    <row r="6" spans="1:6" ht="38.25">
      <c r="A6" s="104" t="s">
        <v>60</v>
      </c>
      <c r="B6" s="328" t="s">
        <v>55</v>
      </c>
      <c r="C6" s="102" t="s">
        <v>6</v>
      </c>
      <c r="D6" s="103">
        <v>4</v>
      </c>
      <c r="E6" s="737"/>
      <c r="F6" s="179">
        <f t="shared" ref="F6:F10" si="0">D6*E6</f>
        <v>0</v>
      </c>
    </row>
    <row r="7" spans="1:6" ht="25.5">
      <c r="A7" s="104" t="s">
        <v>66</v>
      </c>
      <c r="B7" s="328" t="s">
        <v>44</v>
      </c>
      <c r="C7" s="102" t="s">
        <v>9</v>
      </c>
      <c r="D7" s="103">
        <v>296.89999999999998</v>
      </c>
      <c r="E7" s="736"/>
      <c r="F7" s="161">
        <f t="shared" si="0"/>
        <v>0</v>
      </c>
    </row>
    <row r="8" spans="1:6" ht="25.5">
      <c r="A8" s="104" t="s">
        <v>65</v>
      </c>
      <c r="B8" s="329" t="s">
        <v>24</v>
      </c>
      <c r="C8" s="102" t="s">
        <v>6</v>
      </c>
      <c r="D8" s="103">
        <v>14</v>
      </c>
      <c r="E8" s="736"/>
      <c r="F8" s="161">
        <f t="shared" si="0"/>
        <v>0</v>
      </c>
    </row>
    <row r="9" spans="1:6" ht="38.25">
      <c r="A9" s="104" t="s">
        <v>64</v>
      </c>
      <c r="B9" s="349" t="s">
        <v>140</v>
      </c>
      <c r="C9" s="102" t="s">
        <v>9</v>
      </c>
      <c r="D9" s="103">
        <v>100</v>
      </c>
      <c r="E9" s="736"/>
      <c r="F9" s="161">
        <f t="shared" si="0"/>
        <v>0</v>
      </c>
    </row>
    <row r="10" spans="1:6" ht="64.5" thickBot="1">
      <c r="A10" s="104" t="s">
        <v>63</v>
      </c>
      <c r="B10" s="330" t="s">
        <v>163</v>
      </c>
      <c r="C10" s="190" t="s">
        <v>203</v>
      </c>
      <c r="D10" s="191">
        <v>730</v>
      </c>
      <c r="E10" s="738"/>
      <c r="F10" s="192">
        <f t="shared" si="0"/>
        <v>0</v>
      </c>
    </row>
    <row r="11" spans="1:6" ht="13.5" thickBot="1">
      <c r="A11" s="359" t="s">
        <v>34</v>
      </c>
      <c r="B11" s="360" t="s">
        <v>12</v>
      </c>
      <c r="C11" s="361"/>
      <c r="D11" s="362"/>
      <c r="E11" s="363"/>
      <c r="F11" s="364">
        <f>SUM(F6:F10)</f>
        <v>0</v>
      </c>
    </row>
    <row r="12" spans="1:6" ht="13.5" thickBot="1">
      <c r="A12" s="206"/>
      <c r="B12" s="107"/>
      <c r="C12" s="108"/>
      <c r="D12" s="109"/>
      <c r="E12" s="162"/>
      <c r="F12" s="207"/>
    </row>
    <row r="13" spans="1:6" ht="13.5" thickBot="1">
      <c r="A13" s="110"/>
      <c r="B13" s="111" t="s">
        <v>35</v>
      </c>
      <c r="C13" s="112"/>
      <c r="D13" s="113"/>
      <c r="E13" s="164"/>
      <c r="F13" s="165"/>
    </row>
    <row r="14" spans="1:6" ht="63.75">
      <c r="A14" s="114"/>
      <c r="B14" s="115" t="s">
        <v>47</v>
      </c>
      <c r="C14" s="116"/>
      <c r="D14" s="117"/>
      <c r="E14" s="166"/>
      <c r="F14" s="167"/>
    </row>
    <row r="15" spans="1:6" ht="51">
      <c r="A15" s="114"/>
      <c r="B15" s="118" t="s">
        <v>21</v>
      </c>
      <c r="C15" s="102"/>
      <c r="D15" s="119"/>
      <c r="E15" s="160"/>
      <c r="F15" s="161"/>
    </row>
    <row r="16" spans="1:6" ht="63.75">
      <c r="A16" s="101"/>
      <c r="B16" s="118" t="s">
        <v>123</v>
      </c>
      <c r="C16" s="102"/>
      <c r="D16" s="119"/>
      <c r="E16" s="160"/>
      <c r="F16" s="161"/>
    </row>
    <row r="17" spans="1:6" ht="38.25">
      <c r="A17" s="101" t="s">
        <v>68</v>
      </c>
      <c r="B17" s="328" t="s">
        <v>48</v>
      </c>
      <c r="C17" s="120" t="s">
        <v>204</v>
      </c>
      <c r="D17" s="103">
        <v>17</v>
      </c>
      <c r="E17" s="736"/>
      <c r="F17" s="161">
        <f>D17*E17</f>
        <v>0</v>
      </c>
    </row>
    <row r="18" spans="1:6" ht="38.25">
      <c r="A18" s="104" t="s">
        <v>69</v>
      </c>
      <c r="B18" s="331" t="s">
        <v>165</v>
      </c>
      <c r="C18" s="120" t="s">
        <v>204</v>
      </c>
      <c r="D18" s="103">
        <v>365</v>
      </c>
      <c r="E18" s="736"/>
      <c r="F18" s="161">
        <f>D18*E18</f>
        <v>0</v>
      </c>
    </row>
    <row r="19" spans="1:6" ht="51">
      <c r="A19" s="104" t="s">
        <v>70</v>
      </c>
      <c r="B19" s="331" t="s">
        <v>205</v>
      </c>
      <c r="C19" s="120"/>
      <c r="D19" s="197"/>
      <c r="E19" s="739"/>
      <c r="F19" s="170"/>
    </row>
    <row r="20" spans="1:6" ht="14.25">
      <c r="A20" s="101"/>
      <c r="B20" s="332" t="s">
        <v>53</v>
      </c>
      <c r="C20" s="120" t="s">
        <v>204</v>
      </c>
      <c r="D20" s="155">
        <v>570</v>
      </c>
      <c r="E20" s="739"/>
      <c r="F20" s="170">
        <f>D20*E20</f>
        <v>0</v>
      </c>
    </row>
    <row r="21" spans="1:6" ht="14.25">
      <c r="A21" s="104"/>
      <c r="B21" s="332" t="s">
        <v>52</v>
      </c>
      <c r="C21" s="120" t="s">
        <v>204</v>
      </c>
      <c r="D21" s="155">
        <v>33</v>
      </c>
      <c r="E21" s="739"/>
      <c r="F21" s="170">
        <f>D21*E21</f>
        <v>0</v>
      </c>
    </row>
    <row r="22" spans="1:6" ht="38.25">
      <c r="A22" s="101" t="s">
        <v>71</v>
      </c>
      <c r="B22" s="333" t="s">
        <v>25</v>
      </c>
      <c r="C22" s="317" t="s">
        <v>203</v>
      </c>
      <c r="D22" s="103">
        <v>1253</v>
      </c>
      <c r="E22" s="736"/>
      <c r="F22" s="170">
        <f t="shared" ref="F22:F36" si="1">D22*E22</f>
        <v>0</v>
      </c>
    </row>
    <row r="23" spans="1:6" ht="76.5">
      <c r="A23" s="101" t="s">
        <v>72</v>
      </c>
      <c r="B23" s="328" t="s">
        <v>49</v>
      </c>
      <c r="C23" s="120" t="s">
        <v>6</v>
      </c>
      <c r="D23" s="103">
        <v>13</v>
      </c>
      <c r="E23" s="737"/>
      <c r="F23" s="170">
        <f t="shared" si="1"/>
        <v>0</v>
      </c>
    </row>
    <row r="24" spans="1:6" ht="38.25">
      <c r="A24" s="104" t="s">
        <v>73</v>
      </c>
      <c r="B24" s="328" t="s">
        <v>43</v>
      </c>
      <c r="C24" s="317" t="s">
        <v>203</v>
      </c>
      <c r="D24" s="103">
        <v>342</v>
      </c>
      <c r="E24" s="736"/>
      <c r="F24" s="170">
        <f t="shared" si="1"/>
        <v>0</v>
      </c>
    </row>
    <row r="25" spans="1:6" ht="51">
      <c r="A25" s="101" t="s">
        <v>74</v>
      </c>
      <c r="B25" s="331" t="s">
        <v>116</v>
      </c>
      <c r="C25" s="120" t="s">
        <v>204</v>
      </c>
      <c r="D25" s="103">
        <v>38.6</v>
      </c>
      <c r="E25" s="736"/>
      <c r="F25" s="170">
        <f t="shared" si="1"/>
        <v>0</v>
      </c>
    </row>
    <row r="26" spans="1:6" ht="63.75">
      <c r="A26" s="104" t="s">
        <v>75</v>
      </c>
      <c r="B26" s="331" t="s">
        <v>456</v>
      </c>
      <c r="C26" s="120" t="s">
        <v>204</v>
      </c>
      <c r="D26" s="103">
        <v>103.92</v>
      </c>
      <c r="E26" s="736"/>
      <c r="F26" s="170">
        <f t="shared" si="1"/>
        <v>0</v>
      </c>
    </row>
    <row r="27" spans="1:6" ht="102">
      <c r="A27" s="101" t="s">
        <v>76</v>
      </c>
      <c r="B27" s="328" t="s">
        <v>114</v>
      </c>
      <c r="C27" s="120" t="s">
        <v>204</v>
      </c>
      <c r="D27" s="103">
        <v>413.49</v>
      </c>
      <c r="E27" s="736"/>
      <c r="F27" s="170">
        <f t="shared" si="1"/>
        <v>0</v>
      </c>
    </row>
    <row r="28" spans="1:6" ht="51">
      <c r="A28" s="101" t="s">
        <v>77</v>
      </c>
      <c r="B28" s="335" t="s">
        <v>457</v>
      </c>
      <c r="C28" s="120" t="s">
        <v>204</v>
      </c>
      <c r="D28" s="103">
        <v>219</v>
      </c>
      <c r="E28" s="736"/>
      <c r="F28" s="170">
        <f t="shared" si="1"/>
        <v>0</v>
      </c>
    </row>
    <row r="29" spans="1:6" ht="38.25">
      <c r="A29" s="101" t="s">
        <v>78</v>
      </c>
      <c r="B29" s="335" t="s">
        <v>458</v>
      </c>
      <c r="C29" s="120" t="s">
        <v>204</v>
      </c>
      <c r="D29" s="103">
        <v>146</v>
      </c>
      <c r="E29" s="736"/>
      <c r="F29" s="170">
        <f t="shared" si="1"/>
        <v>0</v>
      </c>
    </row>
    <row r="30" spans="1:6" ht="38.25">
      <c r="A30" s="101" t="s">
        <v>79</v>
      </c>
      <c r="B30" s="333" t="s">
        <v>459</v>
      </c>
      <c r="C30" s="102" t="s">
        <v>9</v>
      </c>
      <c r="D30" s="103">
        <v>296.89999999999998</v>
      </c>
      <c r="E30" s="736"/>
      <c r="F30" s="170">
        <f t="shared" si="1"/>
        <v>0</v>
      </c>
    </row>
    <row r="31" spans="1:6" ht="89.25">
      <c r="A31" s="101" t="s">
        <v>80</v>
      </c>
      <c r="B31" s="333" t="s">
        <v>164</v>
      </c>
      <c r="C31" s="120" t="s">
        <v>204</v>
      </c>
      <c r="D31" s="103">
        <v>628</v>
      </c>
      <c r="E31" s="736"/>
      <c r="F31" s="170">
        <f t="shared" si="1"/>
        <v>0</v>
      </c>
    </row>
    <row r="32" spans="1:6" ht="38.25">
      <c r="A32" s="104" t="s">
        <v>86</v>
      </c>
      <c r="B32" s="350" t="s">
        <v>108</v>
      </c>
      <c r="C32" s="120" t="s">
        <v>204</v>
      </c>
      <c r="D32" s="103">
        <v>36.5</v>
      </c>
      <c r="E32" s="736"/>
      <c r="F32" s="170">
        <f t="shared" si="1"/>
        <v>0</v>
      </c>
    </row>
    <row r="33" spans="1:6" ht="63.75">
      <c r="A33" s="104" t="s">
        <v>85</v>
      </c>
      <c r="B33" s="328" t="s">
        <v>109</v>
      </c>
      <c r="C33" s="317" t="s">
        <v>203</v>
      </c>
      <c r="D33" s="103">
        <v>555</v>
      </c>
      <c r="E33" s="736"/>
      <c r="F33" s="170">
        <f t="shared" si="1"/>
        <v>0</v>
      </c>
    </row>
    <row r="34" spans="1:6" ht="38.25">
      <c r="A34" s="104" t="s">
        <v>84</v>
      </c>
      <c r="B34" s="336" t="s">
        <v>460</v>
      </c>
      <c r="C34" s="102" t="s">
        <v>9</v>
      </c>
      <c r="D34" s="103">
        <v>243.3</v>
      </c>
      <c r="E34" s="736"/>
      <c r="F34" s="170">
        <f t="shared" si="1"/>
        <v>0</v>
      </c>
    </row>
    <row r="35" spans="1:6" ht="38.25">
      <c r="A35" s="104" t="s">
        <v>83</v>
      </c>
      <c r="B35" s="331" t="s">
        <v>56</v>
      </c>
      <c r="C35" s="317" t="s">
        <v>204</v>
      </c>
      <c r="D35" s="103">
        <v>17</v>
      </c>
      <c r="E35" s="736"/>
      <c r="F35" s="170">
        <f t="shared" si="1"/>
        <v>0</v>
      </c>
    </row>
    <row r="36" spans="1:6" ht="26.25" thickBot="1">
      <c r="A36" s="189" t="s">
        <v>82</v>
      </c>
      <c r="B36" s="338" t="s">
        <v>67</v>
      </c>
      <c r="C36" s="190" t="s">
        <v>203</v>
      </c>
      <c r="D36" s="191">
        <v>85</v>
      </c>
      <c r="E36" s="738"/>
      <c r="F36" s="205">
        <f t="shared" si="1"/>
        <v>0</v>
      </c>
    </row>
    <row r="37" spans="1:6" ht="13.5" thickBot="1">
      <c r="A37" s="199" t="s">
        <v>36</v>
      </c>
      <c r="B37" s="200" t="s">
        <v>11</v>
      </c>
      <c r="C37" s="201"/>
      <c r="D37" s="202"/>
      <c r="E37" s="203"/>
      <c r="F37" s="204">
        <f>SUM(F17:F36)</f>
        <v>0</v>
      </c>
    </row>
    <row r="38" spans="1:6" ht="13.5" thickBot="1">
      <c r="A38" s="106"/>
      <c r="B38" s="127"/>
      <c r="C38" s="128"/>
      <c r="D38" s="129"/>
      <c r="E38" s="173"/>
      <c r="F38" s="162"/>
    </row>
    <row r="39" spans="1:6" ht="13.5" thickBot="1">
      <c r="A39" s="130"/>
      <c r="B39" s="131" t="s">
        <v>37</v>
      </c>
      <c r="C39" s="132"/>
      <c r="D39" s="133"/>
      <c r="E39" s="174"/>
      <c r="F39" s="175"/>
    </row>
    <row r="40" spans="1:6" ht="76.5">
      <c r="A40" s="114"/>
      <c r="B40" s="213" t="s">
        <v>20</v>
      </c>
      <c r="C40" s="214"/>
      <c r="D40" s="215"/>
      <c r="E40" s="216"/>
      <c r="F40" s="217"/>
    </row>
    <row r="41" spans="1:6" ht="76.5">
      <c r="A41" s="104" t="s">
        <v>90</v>
      </c>
      <c r="B41" s="333" t="s">
        <v>126</v>
      </c>
      <c r="C41" s="137" t="s">
        <v>9</v>
      </c>
      <c r="D41" s="138">
        <v>296.89999999999998</v>
      </c>
      <c r="E41" s="741"/>
      <c r="F41" s="179">
        <f t="shared" ref="F41:F50" si="2">D41*E41</f>
        <v>0</v>
      </c>
    </row>
    <row r="42" spans="1:6" ht="38.25">
      <c r="A42" s="318" t="s">
        <v>91</v>
      </c>
      <c r="B42" s="320" t="s">
        <v>490</v>
      </c>
      <c r="C42" s="102" t="s">
        <v>6</v>
      </c>
      <c r="D42" s="139">
        <v>1</v>
      </c>
      <c r="E42" s="742"/>
      <c r="F42" s="372">
        <f t="shared" si="2"/>
        <v>0</v>
      </c>
    </row>
    <row r="43" spans="1:6" ht="216.75">
      <c r="A43" s="104" t="s">
        <v>92</v>
      </c>
      <c r="B43" s="342" t="s">
        <v>127</v>
      </c>
      <c r="C43" s="137"/>
      <c r="D43" s="218"/>
      <c r="E43" s="178"/>
      <c r="F43" s="179"/>
    </row>
    <row r="44" spans="1:6">
      <c r="A44" s="104"/>
      <c r="B44" s="343" t="s">
        <v>26</v>
      </c>
      <c r="C44" s="137" t="s">
        <v>6</v>
      </c>
      <c r="D44" s="138">
        <v>9</v>
      </c>
      <c r="E44" s="741"/>
      <c r="F44" s="179">
        <f t="shared" si="2"/>
        <v>0</v>
      </c>
    </row>
    <row r="45" spans="1:6">
      <c r="A45" s="104"/>
      <c r="B45" s="343" t="s">
        <v>27</v>
      </c>
      <c r="C45" s="137" t="s">
        <v>6</v>
      </c>
      <c r="D45" s="138">
        <v>2</v>
      </c>
      <c r="E45" s="741"/>
      <c r="F45" s="179">
        <f t="shared" si="2"/>
        <v>0</v>
      </c>
    </row>
    <row r="46" spans="1:6">
      <c r="A46" s="104"/>
      <c r="B46" s="343" t="s">
        <v>120</v>
      </c>
      <c r="C46" s="137" t="s">
        <v>6</v>
      </c>
      <c r="D46" s="138">
        <v>3</v>
      </c>
      <c r="E46" s="741"/>
      <c r="F46" s="179">
        <f t="shared" si="2"/>
        <v>0</v>
      </c>
    </row>
    <row r="47" spans="1:6" ht="114.75">
      <c r="A47" s="104" t="s">
        <v>93</v>
      </c>
      <c r="B47" s="328" t="s">
        <v>166</v>
      </c>
      <c r="C47" s="102" t="s">
        <v>6</v>
      </c>
      <c r="D47" s="103">
        <v>5</v>
      </c>
      <c r="E47" s="737"/>
      <c r="F47" s="179">
        <f t="shared" si="2"/>
        <v>0</v>
      </c>
    </row>
    <row r="48" spans="1:6" ht="63.75">
      <c r="A48" s="104" t="s">
        <v>94</v>
      </c>
      <c r="B48" s="328" t="s">
        <v>57</v>
      </c>
      <c r="C48" s="102" t="s">
        <v>6</v>
      </c>
      <c r="D48" s="103">
        <v>5</v>
      </c>
      <c r="E48" s="737"/>
      <c r="F48" s="179">
        <f t="shared" si="2"/>
        <v>0</v>
      </c>
    </row>
    <row r="49" spans="1:6" ht="51">
      <c r="A49" s="104" t="s">
        <v>95</v>
      </c>
      <c r="B49" s="320" t="s">
        <v>115</v>
      </c>
      <c r="C49" s="102" t="s">
        <v>6</v>
      </c>
      <c r="D49" s="103">
        <v>5</v>
      </c>
      <c r="E49" s="737"/>
      <c r="F49" s="179">
        <f t="shared" si="2"/>
        <v>0</v>
      </c>
    </row>
    <row r="50" spans="1:6" ht="102.75" thickBot="1">
      <c r="A50" s="104" t="s">
        <v>96</v>
      </c>
      <c r="B50" s="330" t="s">
        <v>54</v>
      </c>
      <c r="C50" s="193" t="s">
        <v>9</v>
      </c>
      <c r="D50" s="191">
        <v>25</v>
      </c>
      <c r="E50" s="743"/>
      <c r="F50" s="211">
        <f t="shared" si="2"/>
        <v>0</v>
      </c>
    </row>
    <row r="51" spans="1:6" ht="13.5" thickBot="1">
      <c r="A51" s="232" t="s">
        <v>38</v>
      </c>
      <c r="B51" s="227" t="s">
        <v>22</v>
      </c>
      <c r="C51" s="228"/>
      <c r="D51" s="229"/>
      <c r="E51" s="230"/>
      <c r="F51" s="231">
        <f>SUM(F41:F50)</f>
        <v>0</v>
      </c>
    </row>
    <row r="52" spans="1:6" ht="13.5" thickBot="1">
      <c r="A52" s="106"/>
      <c r="B52" s="107"/>
      <c r="C52" s="108"/>
      <c r="D52" s="109"/>
      <c r="E52" s="162"/>
      <c r="F52" s="162"/>
    </row>
    <row r="53" spans="1:6" ht="13.5" thickBot="1">
      <c r="A53" s="110"/>
      <c r="B53" s="144" t="s">
        <v>39</v>
      </c>
      <c r="C53" s="145"/>
      <c r="D53" s="146"/>
      <c r="E53" s="182"/>
      <c r="F53" s="183"/>
    </row>
    <row r="54" spans="1:6" ht="76.5">
      <c r="A54" s="101"/>
      <c r="B54" s="115" t="s">
        <v>8</v>
      </c>
      <c r="C54" s="116"/>
      <c r="D54" s="117"/>
      <c r="E54" s="166"/>
      <c r="F54" s="167"/>
    </row>
    <row r="55" spans="1:6" ht="25.5">
      <c r="A55" s="104" t="s">
        <v>97</v>
      </c>
      <c r="B55" s="328" t="s">
        <v>41</v>
      </c>
      <c r="C55" s="102" t="s">
        <v>15</v>
      </c>
      <c r="D55" s="103">
        <v>10</v>
      </c>
      <c r="E55" s="744"/>
      <c r="F55" s="161">
        <f t="shared" ref="F55:F63" si="3">D55*E55</f>
        <v>0</v>
      </c>
    </row>
    <row r="56" spans="1:6" ht="25.5">
      <c r="A56" s="104" t="s">
        <v>98</v>
      </c>
      <c r="B56" s="328" t="s">
        <v>58</v>
      </c>
      <c r="C56" s="102" t="s">
        <v>28</v>
      </c>
      <c r="D56" s="103">
        <v>18</v>
      </c>
      <c r="E56" s="737"/>
      <c r="F56" s="161">
        <f t="shared" si="3"/>
        <v>0</v>
      </c>
    </row>
    <row r="57" spans="1:6" ht="25.5">
      <c r="A57" s="104" t="s">
        <v>99</v>
      </c>
      <c r="B57" s="344" t="s">
        <v>42</v>
      </c>
      <c r="C57" s="317" t="s">
        <v>9</v>
      </c>
      <c r="D57" s="319">
        <v>296.89999999999998</v>
      </c>
      <c r="E57" s="745"/>
      <c r="F57" s="161">
        <f t="shared" si="3"/>
        <v>0</v>
      </c>
    </row>
    <row r="58" spans="1:6" ht="25.5">
      <c r="A58" s="104" t="s">
        <v>100</v>
      </c>
      <c r="B58" s="333" t="s">
        <v>466</v>
      </c>
      <c r="C58" s="102" t="s">
        <v>203</v>
      </c>
      <c r="D58" s="103">
        <v>730</v>
      </c>
      <c r="E58" s="746"/>
      <c r="F58" s="161">
        <f t="shared" si="3"/>
        <v>0</v>
      </c>
    </row>
    <row r="59" spans="1:6" ht="25.5">
      <c r="A59" s="104" t="s">
        <v>101</v>
      </c>
      <c r="B59" s="333" t="s">
        <v>467</v>
      </c>
      <c r="C59" s="102" t="s">
        <v>203</v>
      </c>
      <c r="D59" s="103">
        <v>730</v>
      </c>
      <c r="E59" s="746"/>
      <c r="F59" s="161">
        <f t="shared" si="3"/>
        <v>0</v>
      </c>
    </row>
    <row r="60" spans="1:6" ht="51">
      <c r="A60" s="104" t="s">
        <v>102</v>
      </c>
      <c r="B60" s="344" t="s">
        <v>463</v>
      </c>
      <c r="C60" s="317" t="s">
        <v>9</v>
      </c>
      <c r="D60" s="319">
        <v>296.89999999999998</v>
      </c>
      <c r="E60" s="745"/>
      <c r="F60" s="161">
        <f t="shared" si="3"/>
        <v>0</v>
      </c>
    </row>
    <row r="61" spans="1:6" ht="38.25">
      <c r="A61" s="104" t="s">
        <v>103</v>
      </c>
      <c r="B61" s="320" t="s">
        <v>167</v>
      </c>
      <c r="C61" s="317" t="s">
        <v>6</v>
      </c>
      <c r="D61" s="319">
        <v>14</v>
      </c>
      <c r="E61" s="745"/>
      <c r="F61" s="161">
        <f t="shared" si="3"/>
        <v>0</v>
      </c>
    </row>
    <row r="62" spans="1:6" ht="63.75">
      <c r="A62" s="104" t="s">
        <v>104</v>
      </c>
      <c r="B62" s="320" t="s">
        <v>168</v>
      </c>
      <c r="C62" s="317" t="s">
        <v>9</v>
      </c>
      <c r="D62" s="103">
        <v>296.89999999999998</v>
      </c>
      <c r="E62" s="736"/>
      <c r="F62" s="161">
        <f t="shared" ref="F62" si="4">D62*E62</f>
        <v>0</v>
      </c>
    </row>
    <row r="63" spans="1:6" ht="114.75">
      <c r="A63" s="104" t="s">
        <v>105</v>
      </c>
      <c r="B63" s="345" t="s">
        <v>46</v>
      </c>
      <c r="C63" s="102" t="s">
        <v>9</v>
      </c>
      <c r="D63" s="103">
        <v>296.89999999999998</v>
      </c>
      <c r="E63" s="736"/>
      <c r="F63" s="161">
        <f t="shared" si="3"/>
        <v>0</v>
      </c>
    </row>
    <row r="64" spans="1:6" ht="13.5" thickBot="1">
      <c r="A64" s="233" t="s">
        <v>40</v>
      </c>
      <c r="B64" s="234" t="s">
        <v>10</v>
      </c>
      <c r="C64" s="235"/>
      <c r="D64" s="236"/>
      <c r="E64" s="237"/>
      <c r="F64" s="238">
        <f>SUM(F55:F63)</f>
        <v>0</v>
      </c>
    </row>
    <row r="65" spans="1:6" ht="13.5" thickBot="1">
      <c r="D65" s="154"/>
    </row>
    <row r="66" spans="1:6" ht="13.5" thickBot="1">
      <c r="A66" s="291"/>
      <c r="B66" s="292" t="s">
        <v>186</v>
      </c>
      <c r="C66" s="293"/>
      <c r="D66" s="294"/>
      <c r="E66" s="295"/>
      <c r="F66" s="296">
        <f>F11+F37+F51+F64</f>
        <v>0</v>
      </c>
    </row>
    <row r="67" spans="1:6">
      <c r="D67" s="154"/>
    </row>
    <row r="68" spans="1:6">
      <c r="D68" s="154"/>
    </row>
    <row r="69" spans="1:6">
      <c r="D69" s="154"/>
    </row>
    <row r="70" spans="1:6">
      <c r="D70" s="154"/>
    </row>
    <row r="71" spans="1:6">
      <c r="D71" s="154"/>
    </row>
    <row r="72" spans="1:6">
      <c r="D72" s="154"/>
    </row>
    <row r="73" spans="1:6">
      <c r="D73" s="154"/>
    </row>
    <row r="74" spans="1:6">
      <c r="D74" s="154"/>
    </row>
    <row r="75" spans="1:6">
      <c r="D75" s="154"/>
    </row>
    <row r="76" spans="1:6">
      <c r="D76" s="154"/>
    </row>
    <row r="77" spans="1:6">
      <c r="D77" s="154"/>
    </row>
    <row r="78" spans="1:6">
      <c r="D78" s="154"/>
    </row>
    <row r="79" spans="1:6">
      <c r="D79" s="154"/>
    </row>
    <row r="80" spans="1:6">
      <c r="D80" s="154"/>
    </row>
    <row r="81" spans="4:4">
      <c r="D81" s="154"/>
    </row>
    <row r="82" spans="4:4">
      <c r="D82" s="154"/>
    </row>
    <row r="83" spans="4:4">
      <c r="D83" s="154"/>
    </row>
    <row r="84" spans="4:4">
      <c r="D84" s="154"/>
    </row>
    <row r="85" spans="4:4">
      <c r="D85" s="154"/>
    </row>
    <row r="86" spans="4:4">
      <c r="D86" s="154"/>
    </row>
    <row r="87" spans="4:4">
      <c r="D87" s="154"/>
    </row>
    <row r="88" spans="4:4">
      <c r="D88" s="154"/>
    </row>
    <row r="89" spans="4:4">
      <c r="D89" s="154"/>
    </row>
    <row r="90" spans="4:4">
      <c r="D90" s="154"/>
    </row>
    <row r="91" spans="4:4">
      <c r="D91" s="154"/>
    </row>
    <row r="92" spans="4:4">
      <c r="D92" s="154"/>
    </row>
    <row r="93" spans="4:4">
      <c r="D93" s="154"/>
    </row>
  </sheetData>
  <sheetProtection algorithmName="SHA-512" hashValue="wXKzg65rHv1JMOmgNjoWy/fFJCN40X4YyjZfJdtj8CD1FRbbPNi0ePEXHf6//cSY2ZALrI2QUGa8XKf0Ft8r7w==" saltValue="zrcDPQdiMPSiPi8r1OAe1w==" spinCount="100000" sheet="1" objects="1" scenarios="1"/>
  <phoneticPr fontId="53" type="noConversion"/>
  <pageMargins left="0.70866141732283461" right="0.70866141732283461" top="0.74803149606299213" bottom="0.74803149606299213" header="0.31496062992125984" footer="0.31496062992125984"/>
  <pageSetup paperSize="9"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13</vt:i4>
      </vt:variant>
    </vt:vector>
  </HeadingPairs>
  <TitlesOfParts>
    <vt:vector size="24" baseType="lpstr">
      <vt:lpstr>SK-REKAP</vt:lpstr>
      <vt:lpstr>kanal-14-01</vt:lpstr>
      <vt:lpstr>kanal-14-01-tl</vt:lpstr>
      <vt:lpstr>kanal-14-01.1</vt:lpstr>
      <vt:lpstr>kanal-14-01.1-tl</vt:lpstr>
      <vt:lpstr>kanal-14-02</vt:lpstr>
      <vt:lpstr>kanal-14-02.1</vt:lpstr>
      <vt:lpstr>kanal-14-02.2</vt:lpstr>
      <vt:lpstr>kanal-14-02.3</vt:lpstr>
      <vt:lpstr>Črpališče Č ŠM-01</vt:lpstr>
      <vt:lpstr>Črpališče Č ŠM-02</vt:lpstr>
      <vt:lpstr>'Črpališče Č ŠM-01'!Področje_tiskanja</vt:lpstr>
      <vt:lpstr>'Črpališče Č ŠM-02'!Področje_tiskanja</vt:lpstr>
      <vt:lpstr>'SK-REKAP'!Področje_tiskanja</vt:lpstr>
      <vt:lpstr>'Črpališče Č ŠM-01'!Tiskanje_naslovov</vt:lpstr>
      <vt:lpstr>'Črpališče Č ŠM-02'!Tiskanje_naslovov</vt:lpstr>
      <vt:lpstr>'kanal-14-01'!Tiskanje_naslovov</vt:lpstr>
      <vt:lpstr>'kanal-14-01.1'!Tiskanje_naslovov</vt:lpstr>
      <vt:lpstr>'kanal-14-01.1-tl'!Tiskanje_naslovov</vt:lpstr>
      <vt:lpstr>'kanal-14-01-tl'!Tiskanje_naslovov</vt:lpstr>
      <vt:lpstr>'kanal-14-02'!Tiskanje_naslovov</vt:lpstr>
      <vt:lpstr>'kanal-14-02.1'!Tiskanje_naslovov</vt:lpstr>
      <vt:lpstr>'kanal-14-02.2'!Tiskanje_naslovov</vt:lpstr>
      <vt:lpstr>'kanal-14-02.3'!Tiskanje_naslovov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Primož Kroflič</cp:lastModifiedBy>
  <cp:lastPrinted>2020-06-10T07:36:13Z</cp:lastPrinted>
  <dcterms:created xsi:type="dcterms:W3CDTF">1997-01-31T12:20:41Z</dcterms:created>
  <dcterms:modified xsi:type="dcterms:W3CDTF">2020-09-16T05:21:47Z</dcterms:modified>
</cp:coreProperties>
</file>