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n izvedba\3_Razpisna dokumentacija - za objavo\11_Popravek razpisne dokumentacije_8_9_2020\"/>
    </mc:Choice>
  </mc:AlternateContent>
  <xr:revisionPtr revIDLastSave="0" documentId="8_{4DF0D99C-7A02-401C-B9A0-ED52325A6DD9}" xr6:coauthVersionLast="45" xr6:coauthVersionMax="45" xr10:uidLastSave="{00000000-0000-0000-0000-000000000000}"/>
  <bookViews>
    <workbookView xWindow="-120" yWindow="-120" windowWidth="29040" windowHeight="15840" tabRatio="819" activeTab="1" xr2:uid="{00000000-000D-0000-FFFF-FFFF00000000}"/>
  </bookViews>
  <sheets>
    <sheet name="REKAPITULACIJA KANAL" sheetId="11" r:id="rId1"/>
    <sheet name="Kanal_1" sheetId="4" r:id="rId2"/>
    <sheet name="Kanal_1.1" sheetId="10" r:id="rId3"/>
    <sheet name="Kanal_1.2" sheetId="14" r:id="rId4"/>
    <sheet name="Kanal_1.3" sheetId="15" r:id="rId5"/>
    <sheet name="Kanal_1.4" sheetId="16" r:id="rId6"/>
    <sheet name="Kanal_1.5" sheetId="17" r:id="rId7"/>
    <sheet name="Kanal_2" sheetId="12" r:id="rId8"/>
    <sheet name="Kanal_3" sheetId="13" r:id="rId9"/>
  </sheets>
  <definedNames>
    <definedName name="_xlnm.Print_Area" localSheetId="1">Kanal_1!$A$1:$F$72</definedName>
    <definedName name="_xlnm.Print_Area" localSheetId="2">Kanal_1.1!$A$1:$F$65</definedName>
    <definedName name="_xlnm.Print_Area" localSheetId="3">Kanal_1.2!$A$1:$F$62</definedName>
    <definedName name="_xlnm.Print_Area" localSheetId="4">Kanal_1.3!$A$1:$F$59</definedName>
    <definedName name="_xlnm.Print_Area" localSheetId="5">Kanal_1.4!$A$1:$F$61</definedName>
    <definedName name="_xlnm.Print_Area" localSheetId="6">Kanal_1.5!$A$1:$F$51</definedName>
    <definedName name="_xlnm.Print_Area" localSheetId="7">Kanal_2!$A$1:$F$65</definedName>
    <definedName name="_xlnm.Print_Area" localSheetId="8">Kanal_3!$A$1:$F$61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3" l="1"/>
  <c r="F31" i="12"/>
  <c r="F39" i="12"/>
  <c r="F30" i="15"/>
  <c r="F41" i="14"/>
  <c r="F31" i="14"/>
  <c r="F32" i="10" l="1"/>
  <c r="F41" i="10"/>
  <c r="F35" i="4"/>
  <c r="F45" i="4"/>
  <c r="F66" i="4" l="1"/>
  <c r="F61" i="10"/>
  <c r="F55" i="15"/>
  <c r="F57" i="16"/>
  <c r="F59" i="12"/>
  <c r="F9" i="10" l="1"/>
  <c r="F10" i="10"/>
  <c r="D49" i="17" l="1"/>
  <c r="F49" i="17" s="1"/>
  <c r="F48" i="17"/>
  <c r="F46" i="17"/>
  <c r="D44" i="17"/>
  <c r="D45" i="17" s="1"/>
  <c r="F45" i="17" s="1"/>
  <c r="F43" i="17"/>
  <c r="F42" i="17"/>
  <c r="F37" i="17"/>
  <c r="F36" i="17"/>
  <c r="F35" i="17"/>
  <c r="F34" i="17"/>
  <c r="F33" i="17"/>
  <c r="F31" i="17"/>
  <c r="F26" i="17"/>
  <c r="F25" i="17"/>
  <c r="F24" i="17"/>
  <c r="F23" i="17"/>
  <c r="F22" i="17"/>
  <c r="D21" i="17"/>
  <c r="F21" i="17" s="1"/>
  <c r="F20" i="17"/>
  <c r="F19" i="17"/>
  <c r="F18" i="17"/>
  <c r="F17" i="17"/>
  <c r="F16" i="17"/>
  <c r="F14" i="17"/>
  <c r="F8" i="17"/>
  <c r="F9" i="17" s="1"/>
  <c r="E39" i="11" s="1"/>
  <c r="F7" i="17"/>
  <c r="F6" i="17"/>
  <c r="D59" i="16"/>
  <c r="F59" i="16" s="1"/>
  <c r="F58" i="16"/>
  <c r="F56" i="16"/>
  <c r="F54" i="16"/>
  <c r="D52" i="16"/>
  <c r="D53" i="16" s="1"/>
  <c r="F53" i="16" s="1"/>
  <c r="F51" i="16"/>
  <c r="F50" i="16"/>
  <c r="F45" i="16"/>
  <c r="F44" i="16"/>
  <c r="F43" i="16"/>
  <c r="F42" i="16"/>
  <c r="F41" i="16"/>
  <c r="F39" i="16"/>
  <c r="F34" i="16"/>
  <c r="F33" i="16"/>
  <c r="D32" i="16"/>
  <c r="F32" i="16" s="1"/>
  <c r="F31" i="16"/>
  <c r="F30" i="16"/>
  <c r="F29" i="16"/>
  <c r="F28" i="16"/>
  <c r="F27" i="16"/>
  <c r="F26" i="16"/>
  <c r="F25" i="16"/>
  <c r="D24" i="16"/>
  <c r="F24" i="16" s="1"/>
  <c r="F23" i="16"/>
  <c r="F22" i="16"/>
  <c r="F21" i="16"/>
  <c r="F20" i="16"/>
  <c r="F19" i="16"/>
  <c r="F17" i="16"/>
  <c r="F16" i="16"/>
  <c r="F10" i="16"/>
  <c r="F9" i="16"/>
  <c r="F8" i="16"/>
  <c r="F7" i="16"/>
  <c r="F6" i="16"/>
  <c r="D57" i="15"/>
  <c r="F57" i="15" s="1"/>
  <c r="D56" i="15"/>
  <c r="F56" i="15" s="1"/>
  <c r="D55" i="15"/>
  <c r="F54" i="15"/>
  <c r="F52" i="15"/>
  <c r="D50" i="15"/>
  <c r="D53" i="15" s="1"/>
  <c r="F53" i="15" s="1"/>
  <c r="F49" i="15"/>
  <c r="F48" i="15"/>
  <c r="F43" i="15"/>
  <c r="F42" i="15"/>
  <c r="F41" i="15"/>
  <c r="F40" i="15"/>
  <c r="F39" i="15"/>
  <c r="F37" i="15"/>
  <c r="F32" i="15"/>
  <c r="F31" i="15"/>
  <c r="F29" i="15"/>
  <c r="F28" i="15"/>
  <c r="F27" i="15"/>
  <c r="F26" i="15"/>
  <c r="F25" i="15"/>
  <c r="F24" i="15"/>
  <c r="D23" i="15"/>
  <c r="F23" i="15" s="1"/>
  <c r="F22" i="15"/>
  <c r="F21" i="15"/>
  <c r="F20" i="15"/>
  <c r="F19" i="15"/>
  <c r="F18" i="15"/>
  <c r="F16" i="15"/>
  <c r="F10" i="15"/>
  <c r="F9" i="15"/>
  <c r="F8" i="15"/>
  <c r="F7" i="15"/>
  <c r="F6" i="15"/>
  <c r="D61" i="14"/>
  <c r="F61" i="14" s="1"/>
  <c r="F60" i="14"/>
  <c r="F59" i="14"/>
  <c r="F58" i="14"/>
  <c r="F56" i="14"/>
  <c r="D54" i="14"/>
  <c r="D57" i="14" s="1"/>
  <c r="F57" i="14" s="1"/>
  <c r="F53" i="14"/>
  <c r="F52" i="14"/>
  <c r="F47" i="14"/>
  <c r="F46" i="14"/>
  <c r="F45" i="14"/>
  <c r="F44" i="14"/>
  <c r="F43" i="14"/>
  <c r="F40" i="14"/>
  <c r="F35" i="14"/>
  <c r="F34" i="14"/>
  <c r="F33" i="14"/>
  <c r="F32" i="14"/>
  <c r="F30" i="14"/>
  <c r="F29" i="14"/>
  <c r="F28" i="14"/>
  <c r="F27" i="14"/>
  <c r="F26" i="14"/>
  <c r="F25" i="14"/>
  <c r="D24" i="14"/>
  <c r="F24" i="14" s="1"/>
  <c r="F23" i="14"/>
  <c r="F22" i="14"/>
  <c r="F21" i="14"/>
  <c r="F20" i="14"/>
  <c r="F19" i="14"/>
  <c r="F17" i="14"/>
  <c r="F16" i="14"/>
  <c r="F10" i="14"/>
  <c r="F9" i="14"/>
  <c r="F8" i="14"/>
  <c r="F7" i="14"/>
  <c r="F6" i="14"/>
  <c r="F27" i="17" l="1"/>
  <c r="E40" i="11" s="1"/>
  <c r="F38" i="17"/>
  <c r="E41" i="11" s="1"/>
  <c r="F44" i="17"/>
  <c r="D47" i="17"/>
  <c r="F47" i="17" s="1"/>
  <c r="F11" i="16"/>
  <c r="E32" i="11" s="1"/>
  <c r="F35" i="16"/>
  <c r="E33" i="11" s="1"/>
  <c r="F52" i="16"/>
  <c r="F46" i="16"/>
  <c r="E34" i="11" s="1"/>
  <c r="D55" i="16"/>
  <c r="F55" i="16" s="1"/>
  <c r="F50" i="15"/>
  <c r="F11" i="15"/>
  <c r="E25" i="11" s="1"/>
  <c r="F44" i="15"/>
  <c r="E27" i="11" s="1"/>
  <c r="D51" i="15"/>
  <c r="F51" i="15" s="1"/>
  <c r="F33" i="15"/>
  <c r="E26" i="11" s="1"/>
  <c r="F11" i="14"/>
  <c r="E18" i="11" s="1"/>
  <c r="F48" i="14"/>
  <c r="E20" i="11" s="1"/>
  <c r="D55" i="14"/>
  <c r="F55" i="14" s="1"/>
  <c r="F36" i="14"/>
  <c r="E19" i="11" s="1"/>
  <c r="F54" i="14"/>
  <c r="F62" i="14" s="1"/>
  <c r="E21" i="11" s="1"/>
  <c r="F59" i="13"/>
  <c r="D58" i="13"/>
  <c r="F58" i="13" s="1"/>
  <c r="F57" i="13"/>
  <c r="F56" i="13"/>
  <c r="F55" i="13"/>
  <c r="F54" i="13"/>
  <c r="F53" i="13"/>
  <c r="F52" i="13"/>
  <c r="F51" i="13"/>
  <c r="F50" i="13"/>
  <c r="F49" i="13"/>
  <c r="F44" i="13"/>
  <c r="F43" i="13"/>
  <c r="F42" i="13"/>
  <c r="F41" i="13"/>
  <c r="F40" i="13"/>
  <c r="F39" i="13"/>
  <c r="F37" i="13"/>
  <c r="F32" i="13"/>
  <c r="F31" i="13"/>
  <c r="F29" i="13"/>
  <c r="F28" i="13"/>
  <c r="F27" i="13"/>
  <c r="F26" i="13"/>
  <c r="F25" i="13"/>
  <c r="F24" i="13"/>
  <c r="F23" i="13"/>
  <c r="F22" i="13"/>
  <c r="F21" i="13"/>
  <c r="F20" i="13"/>
  <c r="F19" i="13"/>
  <c r="F17" i="13"/>
  <c r="F11" i="13"/>
  <c r="F10" i="13"/>
  <c r="F9" i="13"/>
  <c r="F8" i="13"/>
  <c r="F7" i="13"/>
  <c r="F6" i="13"/>
  <c r="F60" i="13" l="1"/>
  <c r="E57" i="11" s="1"/>
  <c r="F45" i="13"/>
  <c r="E56" i="11" s="1"/>
  <c r="F33" i="13"/>
  <c r="E55" i="11" s="1"/>
  <c r="F12" i="13"/>
  <c r="E54" i="11" s="1"/>
  <c r="F50" i="17"/>
  <c r="E42" i="11" s="1"/>
  <c r="F60" i="16"/>
  <c r="E35" i="11" s="1"/>
  <c r="F58" i="15"/>
  <c r="E28" i="11" s="1"/>
  <c r="E58" i="11" l="1"/>
  <c r="F63" i="12"/>
  <c r="D62" i="12"/>
  <c r="F62" i="12" s="1"/>
  <c r="F61" i="12"/>
  <c r="F60" i="12"/>
  <c r="F58" i="12"/>
  <c r="F56" i="12"/>
  <c r="D54" i="12"/>
  <c r="D57" i="12" s="1"/>
  <c r="F57" i="12" s="1"/>
  <c r="F53" i="12"/>
  <c r="F52" i="12"/>
  <c r="F47" i="12"/>
  <c r="F46" i="12"/>
  <c r="F45" i="12"/>
  <c r="F44" i="12"/>
  <c r="F43" i="12"/>
  <c r="F42" i="12"/>
  <c r="F41" i="12"/>
  <c r="F38" i="12"/>
  <c r="F32" i="12"/>
  <c r="F30" i="12"/>
  <c r="F29" i="12"/>
  <c r="F28" i="12"/>
  <c r="F27" i="12"/>
  <c r="F26" i="12"/>
  <c r="F25" i="12"/>
  <c r="F24" i="12"/>
  <c r="F23" i="12"/>
  <c r="F22" i="12"/>
  <c r="F21" i="12"/>
  <c r="F20" i="12"/>
  <c r="F19" i="12"/>
  <c r="F17" i="12"/>
  <c r="F11" i="12"/>
  <c r="F10" i="12"/>
  <c r="F9" i="12"/>
  <c r="F8" i="12"/>
  <c r="F7" i="12"/>
  <c r="F6" i="12"/>
  <c r="F33" i="12" l="1"/>
  <c r="F34" i="12" s="1"/>
  <c r="E48" i="11" s="1"/>
  <c r="D55" i="12"/>
  <c r="F55" i="12" s="1"/>
  <c r="F12" i="12"/>
  <c r="E47" i="11" s="1"/>
  <c r="F48" i="12"/>
  <c r="E49" i="11" s="1"/>
  <c r="F54" i="12"/>
  <c r="F64" i="12" l="1"/>
  <c r="E50" i="11" s="1"/>
  <c r="E51" i="11" s="1"/>
  <c r="E43" i="11"/>
  <c r="E36" i="11"/>
  <c r="E29" i="11"/>
  <c r="E22" i="11" l="1"/>
  <c r="F30" i="10" l="1"/>
  <c r="F42" i="10" l="1"/>
  <c r="F40" i="10"/>
  <c r="F63" i="10"/>
  <c r="F62" i="10"/>
  <c r="F60" i="10"/>
  <c r="F59" i="10"/>
  <c r="F58" i="10"/>
  <c r="F57" i="10"/>
  <c r="F56" i="10"/>
  <c r="F55" i="10"/>
  <c r="F54" i="10"/>
  <c r="F49" i="10"/>
  <c r="F48" i="10"/>
  <c r="F47" i="10"/>
  <c r="F46" i="10"/>
  <c r="F45" i="10"/>
  <c r="F44" i="10"/>
  <c r="F35" i="10"/>
  <c r="F34" i="10"/>
  <c r="F33" i="10"/>
  <c r="F31" i="10"/>
  <c r="F29" i="10"/>
  <c r="F28" i="10"/>
  <c r="F27" i="10"/>
  <c r="F26" i="10"/>
  <c r="F25" i="10"/>
  <c r="F24" i="10"/>
  <c r="F23" i="10"/>
  <c r="F22" i="10"/>
  <c r="F21" i="10"/>
  <c r="F20" i="10"/>
  <c r="F18" i="10"/>
  <c r="F17" i="10"/>
  <c r="F11" i="10"/>
  <c r="F8" i="10"/>
  <c r="F7" i="10"/>
  <c r="F6" i="10"/>
  <c r="F64" i="10" l="1"/>
  <c r="E14" i="11" s="1"/>
  <c r="F50" i="10"/>
  <c r="E13" i="11" s="1"/>
  <c r="F36" i="10"/>
  <c r="E12" i="11" s="1"/>
  <c r="F12" i="10"/>
  <c r="E11" i="11" s="1"/>
  <c r="F69" i="4"/>
  <c r="E15" i="11" l="1"/>
  <c r="F46" i="4"/>
  <c r="F68" i="4" l="1"/>
  <c r="F62" i="4" l="1"/>
  <c r="F63" i="4"/>
  <c r="F64" i="4"/>
  <c r="F65" i="4"/>
  <c r="F12" i="4"/>
  <c r="F26" i="4" l="1"/>
  <c r="F27" i="4"/>
  <c r="F28" i="4"/>
  <c r="F29" i="4"/>
  <c r="F30" i="4"/>
  <c r="F31" i="4"/>
  <c r="F32" i="4"/>
  <c r="F33" i="4"/>
  <c r="F34" i="4"/>
  <c r="F36" i="4"/>
  <c r="F37" i="4"/>
  <c r="F38" i="4"/>
  <c r="F39" i="4"/>
  <c r="F51" i="4"/>
  <c r="F52" i="4"/>
  <c r="F53" i="4"/>
  <c r="F54" i="4"/>
  <c r="F60" i="4"/>
  <c r="F61" i="4"/>
  <c r="F67" i="4"/>
  <c r="F70" i="4"/>
  <c r="F9" i="4" l="1"/>
  <c r="F20" i="4" l="1"/>
  <c r="F24" i="4" l="1"/>
  <c r="F23" i="4"/>
  <c r="F25" i="4"/>
  <c r="F21" i="4"/>
  <c r="F40" i="4" l="1"/>
  <c r="E5" i="11" s="1"/>
  <c r="F44" i="4"/>
  <c r="F48" i="4"/>
  <c r="F49" i="4"/>
  <c r="F50" i="4"/>
  <c r="F55" i="4" l="1"/>
  <c r="E6" i="11" s="1"/>
  <c r="F59" i="4" l="1"/>
  <c r="F71" i="4" s="1"/>
  <c r="E7" i="11" s="1"/>
  <c r="F14" i="4"/>
  <c r="F13" i="4"/>
  <c r="F11" i="4"/>
  <c r="F10" i="4"/>
  <c r="F8" i="4"/>
  <c r="F7" i="4"/>
  <c r="F6" i="4"/>
  <c r="F15" i="4" l="1"/>
  <c r="E4" i="11" s="1"/>
  <c r="E8" i="11" s="1"/>
  <c r="E60" i="11" l="1"/>
  <c r="E61" i="11" s="1"/>
  <c r="E62" i="11" s="1"/>
  <c r="E63" i="11" s="1"/>
  <c r="E64" i="11" s="1"/>
</calcChain>
</file>

<file path=xl/sharedStrings.xml><?xml version="1.0" encoding="utf-8"?>
<sst xmlns="http://schemas.openxmlformats.org/spreadsheetml/2006/main" count="1207" uniqueCount="207">
  <si>
    <t>Zap. št</t>
  </si>
  <si>
    <t>POSTAVKA</t>
  </si>
  <si>
    <t>Enota</t>
  </si>
  <si>
    <t>Količina</t>
  </si>
  <si>
    <t>Cena na enoto</t>
  </si>
  <si>
    <t>Cena skupaj</t>
  </si>
  <si>
    <t>kom</t>
  </si>
  <si>
    <t>kompl.</t>
  </si>
  <si>
    <t>m</t>
  </si>
  <si>
    <t>OSTALA DELA SKUPAJ:</t>
  </si>
  <si>
    <t>ZEMELJSKA DELA SKUPAJ:</t>
  </si>
  <si>
    <t>PREDDELA SKUPAJ:</t>
  </si>
  <si>
    <t>22 % DDV</t>
  </si>
  <si>
    <t>ur</t>
  </si>
  <si>
    <t>Strojni zasip jarka z izkopanim materialom (izkopan obstoječ tampon, frezanec) z izločevanjem kamenja nad fi 10 cm oz. po navodilih nadzora, s komprimacijo v plasteh do predpisane zbitosti 95% asfaltne površine 92% zelene površine (po SPP). Upoštevati nakladanje in dovoz iz lokalne deponije.</t>
  </si>
  <si>
    <t>Valjanje in planiranje planuma ceste ter fina priprava pred asfaltiranjem, z zaklinjanjem tampona.</t>
  </si>
  <si>
    <t>MONTAŽNA DELA</t>
  </si>
  <si>
    <t>Postavitev in kasnejša odstranitev gradbenih profilov in nivelacija vzdolžnih padcev.</t>
  </si>
  <si>
    <t>Nabava, montaža in demontaža dvostranskega vertikalnega varovalnega opaža za razpiranje sten izkopa po tehnologiji izvajalca.</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</si>
  <si>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</si>
  <si>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</si>
  <si>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</si>
  <si>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</si>
  <si>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</si>
  <si>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</si>
  <si>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</si>
  <si>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</si>
  <si>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</si>
  <si>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</si>
  <si>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</si>
  <si>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</si>
  <si>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</si>
  <si>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</si>
  <si>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</si>
  <si>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Ročna izravnava ter utrjevanje dna jarka s točnostjo +/- 3 cm po celotni širini jarka v predvidenem nagibu.</t>
  </si>
  <si>
    <t>Obnovitev zakoličbene osi trase z zavarovanjem zakoličene osi.</t>
  </si>
  <si>
    <t>Strojno rezanje asfalta in tesnjenje stikov s tesnilnim kitom za stičenje (npr. Masflex ali ekvivalent) pred asfaltiranjem.</t>
  </si>
  <si>
    <r>
      <t>m</t>
    </r>
    <r>
      <rPr>
        <vertAlign val="superscript"/>
        <sz val="10"/>
        <rFont val="Arial"/>
        <family val="2"/>
      </rPr>
      <t>3</t>
    </r>
  </si>
  <si>
    <r>
      <t>m</t>
    </r>
    <r>
      <rPr>
        <vertAlign val="superscript"/>
        <sz val="10"/>
        <rFont val="Arial"/>
        <family val="2"/>
      </rPr>
      <t>2</t>
    </r>
  </si>
  <si>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</si>
  <si>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 xml:space="preserve">Frezanje asfalta ceste debeline do 10 cm, nakladanje in odvoz na začasno deponijo. Material je predviden za zasip. </t>
  </si>
  <si>
    <t>12</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</si>
  <si>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</si>
  <si>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</si>
  <si>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</si>
  <si>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Planiranje zelenih povpršin, grabljenje kamenja, sejanje s travnim semenom in gnojenje.</t>
  </si>
  <si>
    <t>Nabava, transport, namestitev in montaža prefabriciranih AB DN 1000 jaškov z reduciranim konusom 600 mm in nastavkom za PP cevi DN 300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</si>
  <si>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globina 2-4 m</t>
  </si>
  <si>
    <t>globina 0-2 m</t>
  </si>
  <si>
    <t>Ugotavljanje "ničelnega" stanja objektov in terena ob trasi s strani pooblaščenih izvedencev ter izdelava poročila</t>
  </si>
  <si>
    <t xml:space="preserve">Dobava, transport peska in izdelava peščene posteljice iz dobavljenega materiala (4-8 mm) po navodilih nadzora, debeline 13 cm, v predvidenem nagibu, po celotni širini jarka                                       </t>
  </si>
  <si>
    <r>
      <t>Nabava,transport in vgraditev zmrzlinsko odpornega kamnitega materiala do fi 63 mm v debelini 30 cm</t>
    </r>
    <r>
      <rPr>
        <sz val="10"/>
        <rFont val="Arial"/>
        <family val="2"/>
      </rPr>
      <t xml:space="preserve"> z uvaljanem za izvedbo spodnjega ustroja.</t>
    </r>
  </si>
  <si>
    <t>Nalaganje in dovoz humusa ter humusiranje travnih površin s poprej odstranjenim humusom ter razplaniranje viška humusa ob trasi.</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</si>
  <si>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</si>
  <si>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Dobava in vgradnja LTŽ pokrovov za jaške hišnih priključkov dimenzije fi 600 mm z montažnim vencem, ki se mora obbetonirati. S protihrupim vložkom in zaklepom. Nosilnosti min. 250 kN.</t>
  </si>
  <si>
    <t>Izvedba priključka cevi DN 160 za nastavek hišnega priključka na revizijske jaške glavnega kanala s kronsko navrtavo in gumi tesnilom.</t>
  </si>
  <si>
    <t>Projektantski nadzor in usklajevanje projekta z dejansko ugotovljenim stanjem na terenu.</t>
  </si>
  <si>
    <t>Nepredvidena dela v vrednosti 10% vseh del</t>
  </si>
  <si>
    <t>Naprava proviziranih dostopov do objektov preko izkopanih jarkov za pešce iz plohov debeline 5cm z ograjo</t>
  </si>
  <si>
    <t>kos</t>
  </si>
  <si>
    <t>Morebitni dodatni ročni izkop s stranskim odmetom.
10% izkopa</t>
  </si>
  <si>
    <t xml:space="preserve">Strojni izkop jarka v zemljini III. - IV. ktg, vertikalni z razpiranjem in nalaganjem na vozilo ter odvozom na gradbiščno deponijo, vključno s stroški deponiranja.          </t>
  </si>
  <si>
    <t xml:space="preserve">Dobava, transport ter strojno-ročni obsip cevi z dobro vezljivim, dobavljenim peščenim materialom (4-8mm) skladno s standardom SIST EN-1610, do višine 30 cm nad cevjo, z utrjevanjem do zbitosti (97% SPP)         </t>
  </si>
  <si>
    <r>
      <t>m</t>
    </r>
    <r>
      <rPr>
        <vertAlign val="superscript"/>
        <sz val="10"/>
        <color theme="1"/>
        <rFont val="Arial"/>
        <family val="2"/>
      </rPr>
      <t>2</t>
    </r>
  </si>
  <si>
    <t>m2</t>
  </si>
  <si>
    <t>m'</t>
  </si>
  <si>
    <t>21</t>
  </si>
  <si>
    <t>KANAL:  Celje - 29 - Kanal - 1</t>
  </si>
  <si>
    <t>Izkop in odvoz obstoječega tampona do deb. 30 cm na začasno deponijo - material predviden za zasip</t>
  </si>
  <si>
    <t>Dobava in polaganje visokoobremenitvenih polnostenskih PP cevi DN 250 mm, temenske togosti min. SN 12. Cevi zunaj  in znotraj gladke. Izvedene po standardu SIST EN 13476-1. Stiki se tesnijo s spojno integriranimi gumi tesnili oziroma spojkami.</t>
  </si>
  <si>
    <t>Izvedba priključka kanalizacije na obstoječ jašek kanalizacije s kronsko navrtavo za cev DN 250 in vstavitvijo gumi tesnila, vključno z vsem potrebnim delom in materialom.</t>
  </si>
  <si>
    <t xml:space="preserve">Nabava in dobava drobljenca frakcije 0.02-60 mm in obnova  ustroja  makadamskega cestišča  v deb. 40 cm z utrjevanjem po standardnem postopku po Proctorju do 98% oziroma po navodilih upravljalca ceste. </t>
  </si>
  <si>
    <t>m3</t>
  </si>
  <si>
    <t>20</t>
  </si>
  <si>
    <t xml:space="preserve">H =1.00-2.50 m </t>
  </si>
  <si>
    <t xml:space="preserve">H =2.50-4.00 m </t>
  </si>
  <si>
    <t>Podvrtavanje z izkopom gr. jame z uvrtavanjem potisnih večplastnih cevi npr. Egeplast DN 250 in vsemi pomožnimi deli od jaška do jaška v projektiranem padcu.</t>
  </si>
  <si>
    <t>Dobava in polaganje polnostenskih PVC cevi DN 160 mm za HP, temenske togosti min. SN 12, ki se polno obbetonirajo. Cevi  so zunaj  in znotraj gladke. Izvedene po standardu SIST EN 1401-1. Stiki se tesnijo s spojno integriranimi gumi tesnili oziroma spojkami. Cena postavke mora vključevati tudi dobavo in vgradnjo betona za obbetoniranje.</t>
  </si>
  <si>
    <t>Nabava, transport, namestitev in montaža prefabriciranih AB DN 1000 jaškov z reduciranim konusom 600 mm in nastavkom za PP cevi DN 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</si>
  <si>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Dobava in polaganje visokoobremenitvenih polnostenskih PP cevi DN 200 mm, temenske togosti min. SN 12. Cevi zunaj  in znotraj gladke. Izvedene po standardu SIST EN 13476-1. Stiki se tesnijo s spojno integriranimi gumi tesnili oziroma spojkami.</t>
  </si>
  <si>
    <t xml:space="preserve">Strojni izkop jarka v zemljini III. - IV. Ktg - 90% izkopa, vertikalni z razpiranjem in nalaganjem na vozilo ter odvozom na gradbiščno deponijo, vključno s stroški deponiranja.          </t>
  </si>
  <si>
    <t>Podvrtavanje z izkopom gr. jame z uvrtavanjem potisnih večplastnih cevi npr. Egeplast DN 200 in vsemi pomožnimi deli od jaška do jaška v projektiranem padcu.</t>
  </si>
  <si>
    <t>KANAL:  Celje - 29 - Kanal - 1.1</t>
  </si>
  <si>
    <t>Izkop in odvoz obstoječega tampona do deb. 50 cm na začasno deponijo - material predviden za zasip</t>
  </si>
  <si>
    <t>Nabava, transport in vgraditev tampona I (TP 32) v debelini 20 cm z uvaljanjem Ev2&gt;= 80 Mpa za izvedbo zgornjega ustroja.</t>
  </si>
  <si>
    <t>Nabava,transport in vgraditev zmrzlinsko odpornega kamnitega materiala do fi 63 mm v debelini 30 cm z uvaljanem za izvedbo spodnjega ustroja.</t>
  </si>
  <si>
    <r>
      <t>Pobrizg podlage pred asfaltiranjem z bitumensko emulzijo 0.4kg/m</t>
    </r>
    <r>
      <rPr>
        <sz val="10"/>
        <color theme="1"/>
        <rFont val="Calibri"/>
        <family val="2"/>
        <charset val="238"/>
      </rPr>
      <t>²</t>
    </r>
    <r>
      <rPr>
        <sz val="10"/>
        <color theme="1"/>
        <rFont val="Arial"/>
        <family val="2"/>
      </rPr>
      <t>.</t>
    </r>
  </si>
  <si>
    <t>REKAPITULACIJA</t>
  </si>
  <si>
    <t>SKUPAJ</t>
  </si>
  <si>
    <t>OPOMBA: Nepredvidena dela naročita naročnik in nadzorni organ. 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</si>
  <si>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</si>
  <si>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</si>
  <si>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</si>
  <si>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OBJEKT: PODPROJEKT št. 29 - IZGRADNJA MANJKAJOČE JAVNE KANALIZACIJE V DELU NASELJA ZAGRAD SEVEROVZHODNI DEL</t>
  </si>
  <si>
    <t>1.0 KANALIZACIJA - KANAL 29-1</t>
  </si>
  <si>
    <t>KANAL 29-1 SKUPAJ:</t>
  </si>
  <si>
    <t>2.0 KANALIZACIJA - KANAL 29-1.1</t>
  </si>
  <si>
    <t>KANAL 29-1.1 SKUPAJ:</t>
  </si>
  <si>
    <t>3.0 KANALIZACIJA - KANAL 29 - KANAL 29-1.2</t>
  </si>
  <si>
    <t>KANAL 29-1.2 SKUPAJ:</t>
  </si>
  <si>
    <t>4.0 KANALIZACIJA - KANAL 29 - KANAL 29-1.3</t>
  </si>
  <si>
    <t>KANAL 29-1.3 SKUPAJ:</t>
  </si>
  <si>
    <t>5.0 KANALIZACIJA - KANAL 29 - KANAL 29-1.4</t>
  </si>
  <si>
    <t>KANAL 29-1.4 SKUPAJ:</t>
  </si>
  <si>
    <t>6.0 KANALIZACIJA - KANAL 29 - KANAL 29-1.5</t>
  </si>
  <si>
    <t>KANAL 29-1.5 SKUPAJ:</t>
  </si>
  <si>
    <t xml:space="preserve">H =1.00-2.00 m </t>
  </si>
  <si>
    <t xml:space="preserve">H =2.00-3.00 m </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</si>
  <si>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</si>
  <si>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Nabava in vgraditev zaščitnih cevi alkaten d110 (TT, elektro kabli) z obbetoniranjem C12/15 l=3.00 m za izvedbo križanja, vključno z vsemi potrebnimi deli in materialom.</t>
  </si>
  <si>
    <t>7.0 KANALIZACIJA - KANAL 29 - KANAL 29-2</t>
  </si>
  <si>
    <t>KANAL 29-2 SKUPAJ:</t>
  </si>
  <si>
    <t>8.0 KANALIZACIJA - KANAL 29 - KANAL 29-3</t>
  </si>
  <si>
    <t>KANAL 29-3 SKUPAJ:</t>
  </si>
  <si>
    <t>I./1</t>
  </si>
  <si>
    <t>I./2</t>
  </si>
  <si>
    <t>I./3</t>
  </si>
  <si>
    <t>I./4</t>
  </si>
  <si>
    <t>I./5</t>
  </si>
  <si>
    <t>I./6</t>
  </si>
  <si>
    <t>I./7</t>
  </si>
  <si>
    <t>I./8</t>
  </si>
  <si>
    <t>I./9</t>
  </si>
  <si>
    <t>Nabava, transport, namestitev in montaža prefabriciranih AB DN 1000 jaškov z reduciranim konusom 600 mm in nastavkom za PP cevi DN250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</si>
  <si>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II./1</t>
  </si>
  <si>
    <t>II./2</t>
  </si>
  <si>
    <t>II./3</t>
  </si>
  <si>
    <t>II./4</t>
  </si>
  <si>
    <t xml:space="preserve">Morebitni dodatni ročni izkop s stranskim odmetom.
</t>
  </si>
  <si>
    <t>II./5</t>
  </si>
  <si>
    <t>Izdelava meritev zbitosti tampona in zasipa z izdelavo končnega poročila s strani pooblaščene organizacije.</t>
  </si>
  <si>
    <t>II./6</t>
  </si>
  <si>
    <t>II./7</t>
  </si>
  <si>
    <t>II./8</t>
  </si>
  <si>
    <t>II./9</t>
  </si>
  <si>
    <t>II./10</t>
  </si>
  <si>
    <t>II./11</t>
  </si>
  <si>
    <t>II./12</t>
  </si>
  <si>
    <t>II./13</t>
  </si>
  <si>
    <t>II./14</t>
  </si>
  <si>
    <t>II./15</t>
  </si>
  <si>
    <t>II./16</t>
  </si>
  <si>
    <t>II./17</t>
  </si>
  <si>
    <t>III./1</t>
  </si>
  <si>
    <t>III./2</t>
  </si>
  <si>
    <t>III./3</t>
  </si>
  <si>
    <t>III./4</t>
  </si>
  <si>
    <t>III./5</t>
  </si>
  <si>
    <t>III./6</t>
  </si>
  <si>
    <t>III./7</t>
  </si>
  <si>
    <t>III./8</t>
  </si>
  <si>
    <t>IV./1</t>
  </si>
  <si>
    <t>IV./2</t>
  </si>
  <si>
    <t>Tlačni preizkus tesnosti cevovoda skladno s SIST EN 1610, ki ga izvede pooblaščen akreditiran laboratorij, z izdelavo poročila.</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</si>
  <si>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</si>
  <si>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</si>
  <si>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r>
      <t xml:space="preserve">Izdelava PID-a ter dokazila o zanesljivosti objekta. Investitorju je potrebno predati dokumentacijo v </t>
    </r>
    <r>
      <rPr>
        <b/>
        <sz val="10"/>
        <rFont val="Arial"/>
        <family val="2"/>
        <charset val="238"/>
      </rPr>
      <t>treh izvodih, za vse kanale podprojekta št.29 (kanal 1, 1.1, 1.2, 1.3, 1.4, 1.5, 2, 3)</t>
    </r>
  </si>
  <si>
    <t>III.1</t>
  </si>
  <si>
    <t>III.3</t>
  </si>
  <si>
    <t>IV./3</t>
  </si>
  <si>
    <t>IV./4</t>
  </si>
  <si>
    <t>IV./5</t>
  </si>
  <si>
    <t>IV./6</t>
  </si>
  <si>
    <t>IV./7</t>
  </si>
  <si>
    <t>IV./8</t>
  </si>
  <si>
    <t>IV./9</t>
  </si>
  <si>
    <t>IV./10</t>
  </si>
  <si>
    <t>IV./11</t>
  </si>
  <si>
    <t>IV./12</t>
  </si>
  <si>
    <t>KANAL:  Celje - 29 - Kanal - 1.2</t>
  </si>
  <si>
    <t>Morebitni dodatni ročni izkop s stranskim odmetom.</t>
  </si>
  <si>
    <t>KANAL:  Celje - 29 - Kanal - 1.3</t>
  </si>
  <si>
    <t>KANAL:  Celje - 29 - Kanal - 1.4</t>
  </si>
  <si>
    <t>KANAL:  Celje - 29 - Kanal - 1.5</t>
  </si>
  <si>
    <t>Izkop in odvoz obstoječega tampona in zemljine do deb. 50 cm na začasno deponijo - material predviden za zasip</t>
  </si>
  <si>
    <t>PREDDELA</t>
  </si>
  <si>
    <t>KANAL:  Celje - 29 - Kanal - 2</t>
  </si>
  <si>
    <t>II.2</t>
  </si>
  <si>
    <t>KANAL:  Celje - 29 - Kanal - 3</t>
  </si>
  <si>
    <t>PODPROJEKT št. 29 - SKUPAJ brez DDV:</t>
  </si>
  <si>
    <t>PODPROJEKT št. 29 - SKUPAJ z DDV:</t>
  </si>
  <si>
    <r>
      <rPr>
        <b/>
        <sz val="10"/>
        <rFont val="Arial"/>
        <family val="2"/>
        <charset val="238"/>
      </rPr>
      <t>OPOMBA</t>
    </r>
    <r>
      <rPr>
        <b/>
        <i/>
        <sz val="10"/>
        <rFont val="Arial"/>
        <family val="2"/>
        <charset val="238"/>
      </rPr>
      <t>: Za vse postavke, ki zajemajo material velja, da je potrebno v ceni za enoto vkalkulirati nabavno ceno, prevoz, razkladanje, prenos do mesta vgraditve ter vgrajevanje ali polaganje.</t>
    </r>
  </si>
  <si>
    <r>
      <rPr>
        <b/>
        <sz val="10"/>
        <rFont val="Arial"/>
        <family val="2"/>
        <charset val="238"/>
      </rPr>
      <t>OPOMBA:</t>
    </r>
    <r>
      <rPr>
        <b/>
        <i/>
        <sz val="10"/>
        <rFont val="Arial"/>
        <family val="2"/>
        <charset val="238"/>
      </rPr>
      <t xml:space="preserve"> Za vse postavke, ki zajemajo izkop velja, da je potrebno v ceni za enoto izkopa vkalkulirati tudi strošek črpanja talne vode.</t>
    </r>
  </si>
  <si>
    <t xml:space="preserve">Dobava, transport ter strojno-ročni obsip cevi z dobro vezljivim, dobavljenim peščenim materialom (4-8mm) skladno s standardom SIST EN-1610, do višine 15 cm nad cevjo, z utrjevanjem do zbitosti (97% SPP)         </t>
  </si>
  <si>
    <r>
      <rPr>
        <b/>
        <sz val="10"/>
        <rFont val="Arial"/>
        <family val="2"/>
        <charset val="238"/>
      </rPr>
      <t>OPOMBA:</t>
    </r>
    <r>
      <rPr>
        <b/>
        <i/>
        <sz val="10"/>
        <rFont val="Arial"/>
        <family val="2"/>
        <charset val="238"/>
      </rPr>
      <t xml:space="preserve"> Za vse postavke, ki zajemajo material velja, da je potrebno v ceni za enoto vkalkulirati nabavno ceno, nakladanje, prevoz, razkladanje, prenos do mesta vgraditve ter vgrajevanje ali polaganje.</t>
    </r>
  </si>
  <si>
    <t>Dobava, transport in vgradnja fazonskega odcepnega T kosa PP DN 250/160mm, za hišni priključek</t>
  </si>
  <si>
    <t>III./9</t>
  </si>
  <si>
    <t>Dobava, transport in vgradnja peščenega vezljivega materiala v bankino cestišča širine 0,50 m</t>
  </si>
  <si>
    <t>II./18</t>
  </si>
  <si>
    <t xml:space="preserve">OPOMBA: Za vse postavke, ki zajemajo material velja, da je potrebno v ceni za enoto vkalkulirati nabavno ceno, prevoz, razkladanje, prenos do mesta vgraditve ter vgrajevanje ali polaganje.
</t>
  </si>
  <si>
    <t xml:space="preserve">Asfaltiranje vozišča v sestavi:
3 cm AC 8  surf B50/70 A4                                            </t>
  </si>
  <si>
    <t>Asfaltiranje vozišča v sestavi:
6 cm AC 22 base B50/70 A4</t>
  </si>
  <si>
    <r>
      <t>m</t>
    </r>
    <r>
      <rPr>
        <vertAlign val="superscript"/>
        <sz val="10"/>
        <rFont val="Arial"/>
        <family val="2"/>
        <charset val="238"/>
      </rPr>
      <t>2</t>
    </r>
  </si>
  <si>
    <t>III.4</t>
  </si>
  <si>
    <t xml:space="preserve">Asfaltiranje vozišča v sestavi:
3 cm AC 8 surf B50/70 A4                                            </t>
  </si>
  <si>
    <t>Asfaltiranje vozišča v sestavi:                                       6 cm AC 22 base B50/70 A4</t>
  </si>
  <si>
    <t>Dobava, transport in vgradnja fazonskega odcepnega T kosa PP DN 200/160mm, za hišni priključek</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</si>
  <si>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t>
    </r>
    <r>
      <rPr>
        <b/>
        <sz val="10"/>
        <rFont val="Arial"/>
        <family val="2"/>
        <charset val="238"/>
      </rPr>
      <t>Za vsa dela na območju gradbišča podprojekta št. 29</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</si>
  <si>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 xml:space="preserve"> Za vsa dela na območju gradbišča podprojekta št.29</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</si>
  <si>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podprojekta št. 29</t>
    </r>
  </si>
  <si>
    <r>
      <t>m</t>
    </r>
    <r>
      <rPr>
        <vertAlign val="superscript"/>
        <sz val="10"/>
        <rFont val="Arial"/>
        <family val="2"/>
        <charset val="238"/>
      </rPr>
      <t>3</t>
    </r>
  </si>
  <si>
    <r>
      <t>m</t>
    </r>
    <r>
      <rPr>
        <vertAlign val="superscript"/>
        <sz val="10"/>
        <color theme="1"/>
        <rFont val="Arial"/>
        <family val="2"/>
        <charset val="238"/>
      </rPr>
      <t>2</t>
    </r>
  </si>
  <si>
    <t>Pobrizg podlage pred asfaltiranjem z bitumensko emulzijo 0.4kg/m².</t>
  </si>
  <si>
    <r>
      <t>m</t>
    </r>
    <r>
      <rPr>
        <vertAlign val="superscript"/>
        <sz val="10"/>
        <color theme="1"/>
        <rFont val="Arial"/>
        <family val="2"/>
        <charset val="238"/>
      </rPr>
      <t>3</t>
    </r>
  </si>
  <si>
    <t>OPOMBA: Za vse postavke, ki zajemajo material velja, da je potrebno v ceni za enoto vkalkulirati nabavno ceno, prevoz, razkladanje, prenos do mesta vgraditve ter vgrajevanje ali polaganje.</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</si>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</sst>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0\ &quot;€&quot;"/>
    <numFmt numFmtId="171" formatCode="_-* #,##0.00\ [$EUR]_-;\-* #,##0.00\ [$EUR]_-;_-* &quot;-&quot;??\ [$EUR]_-;_-@_-"/>
  </numFmts>
  <fonts count="6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sz val="10"/>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3"/>
    </font>
    <font>
      <sz val="10"/>
      <name val="Century Gothic CE"/>
      <family val="2"/>
      <charset val="238"/>
    </font>
    <font>
      <sz val="10"/>
      <name val="Arial"/>
      <family val="2"/>
      <charset val="238"/>
    </font>
    <font>
      <sz val="11"/>
      <name val="Arial"/>
      <family val="2"/>
      <charset val="238"/>
    </font>
    <font>
      <vertAlign val="superscript"/>
      <sz val="10"/>
      <name val="Arial"/>
      <family val="2"/>
    </font>
    <font>
      <b/>
      <i/>
      <sz val="10"/>
      <name val="Arial"/>
      <family val="2"/>
      <charset val="238"/>
    </font>
    <font>
      <b/>
      <sz val="10"/>
      <name val="Arial"/>
      <family val="2"/>
      <charset val="238"/>
    </font>
    <font>
      <sz val="10"/>
      <color rgb="FF00B050"/>
      <name val="Arial"/>
      <family val="2"/>
      <charset val="238"/>
    </font>
    <font>
      <sz val="10"/>
      <color theme="1"/>
      <name val="Arial"/>
      <family val="2"/>
    </font>
    <font>
      <vertAlign val="superscript"/>
      <sz val="10"/>
      <color theme="1"/>
      <name val="Arial"/>
      <family val="2"/>
    </font>
    <font>
      <sz val="10"/>
      <color theme="1"/>
      <name val="Calibri"/>
      <family val="2"/>
      <charset val="238"/>
    </font>
    <font>
      <sz val="8"/>
      <name val="Arial"/>
      <family val="2"/>
      <charset val="238"/>
    </font>
    <font>
      <vertAlign val="superscript"/>
      <sz val="10"/>
      <name val="Arial"/>
      <family val="2"/>
      <charset val="238"/>
    </font>
    <font>
      <sz val="10"/>
      <color theme="1"/>
      <name val="Arial"/>
      <family val="2"/>
      <charset val="238"/>
    </font>
    <font>
      <vertAlign val="superscript"/>
      <sz val="10"/>
      <color theme="1"/>
      <name val="Arial"/>
      <family val="2"/>
      <charset val="238"/>
    </font>
    <font>
      <sz val="10"/>
      <color rgb="FFFF0000"/>
      <name val="Arial"/>
      <family val="2"/>
      <charset val="238"/>
    </font>
    <font>
      <b/>
      <sz val="10"/>
      <color rgb="FFFF0000"/>
      <name val="Arial"/>
      <family val="2"/>
      <charset val="238"/>
    </font>
    <font>
      <b/>
      <sz val="10"/>
      <color rgb="FF00B050"/>
      <name val="Arial"/>
      <family val="2"/>
      <charset val="238"/>
    </font>
    <font>
      <b/>
      <sz val="10"/>
      <color rgb="FFFF0000"/>
      <name val="Arial CE"/>
      <charset val="238"/>
    </font>
    <font>
      <sz val="10"/>
      <color rgb="FFFF0000"/>
      <name val="Arial CE"/>
      <charset val="238"/>
    </font>
    <font>
      <sz val="10"/>
      <color rgb="FF00B050"/>
      <name val="Arial CE"/>
      <charset val="238"/>
    </font>
    <font>
      <b/>
      <sz val="10"/>
      <name val="Arial CE"/>
      <family val="2"/>
      <charset val="238"/>
    </font>
    <font>
      <b/>
      <sz val="10"/>
      <name val="Arial CE"/>
      <charset val="238"/>
    </font>
    <font>
      <b/>
      <sz val="10"/>
      <color rgb="FF00B050"/>
      <name val="Arial CE"/>
      <charset val="238"/>
    </font>
    <font>
      <b/>
      <sz val="11"/>
      <name val="Arial"/>
      <family val="2"/>
      <charset val="238"/>
    </font>
    <font>
      <b/>
      <sz val="13"/>
      <name val="Arial"/>
      <family val="2"/>
      <charset val="238"/>
    </font>
    <font>
      <b/>
      <i/>
      <sz val="11"/>
      <name val="Arial"/>
      <family val="2"/>
      <charset val="238"/>
    </font>
  </fonts>
  <fills count="33">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4FFB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s>
  <cellStyleXfs count="240">
    <xf numFmtId="0" fontId="0"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6" fontId="10" fillId="0" borderId="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ill="0" applyBorder="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0" fillId="0" borderId="0"/>
    <xf numFmtId="166" fontId="10" fillId="0" borderId="0"/>
    <xf numFmtId="0" fontId="12"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5" fillId="11" borderId="0" applyNumberFormat="0" applyBorder="0" applyAlignment="0" applyProtection="0"/>
    <xf numFmtId="0" fontId="16" fillId="23" borderId="13" applyNumberFormat="0" applyAlignment="0" applyProtection="0"/>
    <xf numFmtId="0" fontId="17" fillId="0" borderId="0" applyNumberFormat="0" applyFill="0" applyBorder="0" applyAlignment="0" applyProtection="0"/>
    <xf numFmtId="0" fontId="18" fillId="0" borderId="14" applyNumberFormat="0" applyFill="0" applyAlignment="0" applyProtection="0"/>
    <xf numFmtId="0" fontId="19" fillId="0" borderId="15" applyNumberFormat="0" applyFill="0" applyAlignment="0" applyProtection="0"/>
    <xf numFmtId="0" fontId="20" fillId="0" borderId="16" applyNumberFormat="0" applyFill="0" applyAlignment="0" applyProtection="0"/>
    <xf numFmtId="0" fontId="20" fillId="0" borderId="0" applyNumberFormat="0" applyFill="0" applyBorder="0" applyAlignment="0" applyProtection="0"/>
    <xf numFmtId="0" fontId="21" fillId="24" borderId="0" applyNumberFormat="0" applyBorder="0" applyAlignment="0" applyProtection="0"/>
    <xf numFmtId="0" fontId="12" fillId="25" borderId="17"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9" borderId="0" applyNumberFormat="0" applyBorder="0" applyAlignment="0" applyProtection="0"/>
    <xf numFmtId="0" fontId="24" fillId="0" borderId="18" applyNumberFormat="0" applyFill="0" applyAlignment="0" applyProtection="0"/>
    <xf numFmtId="0" fontId="25" fillId="30" borderId="19" applyNumberFormat="0" applyAlignment="0" applyProtection="0"/>
    <xf numFmtId="0" fontId="26" fillId="23" borderId="20" applyNumberFormat="0" applyAlignment="0" applyProtection="0"/>
    <xf numFmtId="0" fontId="27" fillId="10" borderId="0" applyNumberFormat="0" applyBorder="0" applyAlignment="0" applyProtection="0"/>
    <xf numFmtId="0" fontId="11" fillId="0" borderId="0"/>
    <xf numFmtId="0" fontId="28" fillId="14" borderId="20" applyNumberFormat="0" applyAlignment="0" applyProtection="0"/>
    <xf numFmtId="0" fontId="29" fillId="0" borderId="21" applyNumberFormat="0" applyFill="0" applyAlignment="0" applyProtection="0"/>
    <xf numFmtId="164" fontId="9" fillId="0" borderId="0" applyFont="0" applyFill="0" applyBorder="0" applyAlignment="0" applyProtection="0"/>
    <xf numFmtId="4" fontId="30" fillId="0" borderId="0"/>
    <xf numFmtId="166" fontId="10" fillId="0" borderId="0"/>
    <xf numFmtId="164" fontId="6" fillId="0" borderId="0" applyFont="0" applyFill="0" applyBorder="0" applyAlignment="0" applyProtection="0"/>
    <xf numFmtId="167" fontId="31" fillId="0" borderId="0"/>
    <xf numFmtId="0" fontId="13" fillId="0" borderId="0"/>
    <xf numFmtId="0" fontId="32" fillId="0" borderId="0"/>
    <xf numFmtId="167" fontId="31" fillId="0" borderId="0"/>
    <xf numFmtId="9" fontId="6" fillId="0" borderId="0" applyFont="0" applyFill="0" applyBorder="0" applyAlignment="0" applyProtection="0"/>
    <xf numFmtId="168" fontId="11" fillId="0" borderId="0" applyFill="0" applyBorder="0" applyAlignment="0" applyProtection="0"/>
    <xf numFmtId="166" fontId="33" fillId="0" borderId="0"/>
    <xf numFmtId="166" fontId="10" fillId="0" borderId="0"/>
    <xf numFmtId="0" fontId="30" fillId="0" borderId="0"/>
    <xf numFmtId="0" fontId="6" fillId="0" borderId="0"/>
    <xf numFmtId="164" fontId="6" fillId="0" borderId="0" applyFont="0" applyFill="0" applyBorder="0" applyAlignment="0" applyProtection="0"/>
    <xf numFmtId="166" fontId="10" fillId="0" borderId="0"/>
    <xf numFmtId="0" fontId="5" fillId="0" borderId="0"/>
    <xf numFmtId="0" fontId="9" fillId="0" borderId="0"/>
    <xf numFmtId="164" fontId="6" fillId="0" borderId="0" applyFont="0" applyFill="0" applyBorder="0" applyAlignment="0" applyProtection="0"/>
    <xf numFmtId="44" fontId="12" fillId="0" borderId="0" applyFont="0" applyFill="0" applyBorder="0" applyAlignment="0" applyProtection="0"/>
    <xf numFmtId="0" fontId="6" fillId="0" borderId="0"/>
    <xf numFmtId="0" fontId="6" fillId="0" borderId="0"/>
    <xf numFmtId="166" fontId="10" fillId="0" borderId="0"/>
    <xf numFmtId="0" fontId="6" fillId="0" borderId="0"/>
    <xf numFmtId="166" fontId="10" fillId="0" borderId="0"/>
    <xf numFmtId="166" fontId="10" fillId="0" borderId="0"/>
    <xf numFmtId="166" fontId="33" fillId="0" borderId="0"/>
    <xf numFmtId="0" fontId="30" fillId="0" borderId="0"/>
    <xf numFmtId="0" fontId="12" fillId="0" borderId="0"/>
    <xf numFmtId="0" fontId="6" fillId="0" borderId="0"/>
    <xf numFmtId="0" fontId="6" fillId="0" borderId="0"/>
    <xf numFmtId="0" fontId="6" fillId="0" borderId="0"/>
    <xf numFmtId="0" fontId="6" fillId="0" borderId="0"/>
    <xf numFmtId="167"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2" fillId="0" borderId="0" applyFont="0" applyFill="0" applyBorder="0" applyAlignment="0" applyProtection="0"/>
    <xf numFmtId="9" fontId="6" fillId="0" borderId="0" applyFont="0" applyFill="0" applyBorder="0" applyAlignment="0" applyProtection="0"/>
    <xf numFmtId="0" fontId="7" fillId="32" borderId="25" applyNumberFormat="0" applyFont="0" applyAlignment="0" applyProtection="0"/>
    <xf numFmtId="164"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164" fontId="6" fillId="0" borderId="0" applyFont="0" applyFill="0" applyBorder="0" applyAlignment="0" applyProtection="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6" fillId="0" borderId="0"/>
    <xf numFmtId="0" fontId="4" fillId="0" borderId="0"/>
    <xf numFmtId="0" fontId="34" fillId="0" borderId="0"/>
    <xf numFmtId="44" fontId="12" fillId="0" borderId="0" applyFont="0" applyFill="0" applyBorder="0" applyAlignment="0" applyProtection="0"/>
    <xf numFmtId="164" fontId="35" fillId="0" borderId="0" applyFont="0" applyFill="0" applyBorder="0" applyAlignment="0" applyProtection="0"/>
    <xf numFmtId="0" fontId="3" fillId="0" borderId="0"/>
    <xf numFmtId="0" fontId="3" fillId="0" borderId="0"/>
    <xf numFmtId="0" fontId="35" fillId="0" borderId="0"/>
    <xf numFmtId="44" fontId="12"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164" fontId="6" fillId="0" borderId="0" applyFont="0" applyFill="0" applyBorder="0" applyAlignment="0" applyProtection="0"/>
    <xf numFmtId="44" fontId="1" fillId="0" borderId="0" applyFont="0" applyFill="0" applyBorder="0" applyAlignment="0" applyProtection="0"/>
  </cellStyleXfs>
  <cellXfs count="588">
    <xf numFmtId="0" fontId="0" fillId="0" borderId="0" xfId="0"/>
    <xf numFmtId="0" fontId="8" fillId="0" borderId="51" xfId="26" applyFont="1" applyBorder="1" applyAlignment="1">
      <alignment horizontal="center" vertical="center"/>
    </xf>
    <xf numFmtId="0" fontId="8" fillId="0" borderId="0" xfId="26" applyFont="1" applyAlignment="1">
      <alignment vertical="center"/>
    </xf>
    <xf numFmtId="0" fontId="8" fillId="0" borderId="0" xfId="26" applyFont="1" applyAlignment="1">
      <alignment horizontal="center" vertical="center"/>
    </xf>
    <xf numFmtId="2" fontId="8" fillId="0" borderId="0" xfId="26" applyNumberFormat="1" applyFont="1" applyAlignment="1">
      <alignment horizontal="center" vertical="center"/>
    </xf>
    <xf numFmtId="171" fontId="8" fillId="0" borderId="46" xfId="26" applyNumberFormat="1" applyFont="1" applyBorder="1" applyAlignment="1">
      <alignment vertical="center"/>
    </xf>
    <xf numFmtId="0" fontId="39" fillId="0" borderId="0" xfId="26" applyFont="1" applyAlignment="1">
      <alignment horizontal="center" vertical="center"/>
    </xf>
    <xf numFmtId="0" fontId="39" fillId="0" borderId="0" xfId="26" applyFont="1" applyAlignment="1">
      <alignment vertical="center"/>
    </xf>
    <xf numFmtId="2" fontId="39" fillId="0" borderId="0" xfId="26" applyNumberFormat="1" applyFont="1" applyAlignment="1">
      <alignment horizontal="center" vertical="center"/>
    </xf>
    <xf numFmtId="0" fontId="38" fillId="0" borderId="12" xfId="26" applyFont="1" applyBorder="1" applyAlignment="1">
      <alignment horizontal="left" vertical="top" wrapText="1"/>
    </xf>
    <xf numFmtId="0" fontId="38" fillId="0" borderId="7" xfId="26" applyFont="1" applyBorder="1" applyAlignment="1">
      <alignment horizontal="left" vertical="top" wrapText="1"/>
    </xf>
    <xf numFmtId="0" fontId="38" fillId="0" borderId="30" xfId="26" applyFont="1" applyBorder="1" applyAlignment="1">
      <alignment horizontal="left" vertical="top" wrapText="1"/>
    </xf>
    <xf numFmtId="2" fontId="6" fillId="0" borderId="7" xfId="36" applyNumberFormat="1" applyFont="1" applyBorder="1" applyAlignment="1">
      <alignment horizontal="right"/>
    </xf>
    <xf numFmtId="2" fontId="6" fillId="0" borderId="7" xfId="26" applyNumberFormat="1" applyFont="1" applyBorder="1" applyAlignment="1">
      <alignment horizontal="right"/>
    </xf>
    <xf numFmtId="44" fontId="6" fillId="0" borderId="7" xfId="1" applyNumberFormat="1" applyFont="1" applyBorder="1" applyAlignment="1">
      <alignment horizontal="right"/>
    </xf>
    <xf numFmtId="2" fontId="6" fillId="0" borderId="41" xfId="26" applyNumberFormat="1" applyFont="1" applyBorder="1" applyAlignment="1">
      <alignment horizontal="right"/>
    </xf>
    <xf numFmtId="44" fontId="6" fillId="0" borderId="41" xfId="26" applyNumberFormat="1" applyFont="1" applyBorder="1" applyAlignment="1">
      <alignment horizontal="right"/>
    </xf>
    <xf numFmtId="0" fontId="6" fillId="0" borderId="7" xfId="26" applyFont="1" applyBorder="1" applyAlignment="1">
      <alignment horizontal="center"/>
    </xf>
    <xf numFmtId="44" fontId="6" fillId="0" borderId="29" xfId="1" applyNumberFormat="1" applyFont="1" applyBorder="1" applyAlignment="1">
      <alignment horizontal="right"/>
    </xf>
    <xf numFmtId="44" fontId="39" fillId="5" borderId="2" xfId="1" applyNumberFormat="1" applyFont="1" applyFill="1" applyBorder="1" applyAlignment="1">
      <alignment horizontal="right"/>
    </xf>
    <xf numFmtId="44" fontId="39" fillId="4" borderId="31" xfId="1" applyNumberFormat="1" applyFont="1" applyFill="1" applyBorder="1" applyAlignment="1">
      <alignment horizontal="right"/>
    </xf>
    <xf numFmtId="44" fontId="6" fillId="7" borderId="2" xfId="1" applyNumberFormat="1" applyFont="1" applyFill="1" applyBorder="1" applyAlignment="1">
      <alignment horizontal="right"/>
    </xf>
    <xf numFmtId="44" fontId="6" fillId="0" borderId="12" xfId="1" applyNumberFormat="1" applyFont="1" applyBorder="1" applyAlignment="1">
      <alignment horizontal="right"/>
    </xf>
    <xf numFmtId="44" fontId="39" fillId="3" borderId="23" xfId="1" applyNumberFormat="1" applyFont="1" applyFill="1" applyBorder="1" applyAlignment="1">
      <alignment horizontal="right"/>
    </xf>
    <xf numFmtId="44" fontId="6" fillId="0" borderId="41" xfId="1" applyNumberFormat="1" applyFont="1" applyFill="1" applyBorder="1" applyAlignment="1">
      <alignment horizontal="right"/>
    </xf>
    <xf numFmtId="44" fontId="39" fillId="6" borderId="2" xfId="1" applyNumberFormat="1" applyFont="1" applyFill="1" applyBorder="1" applyAlignment="1">
      <alignment horizontal="right"/>
    </xf>
    <xf numFmtId="44" fontId="39" fillId="4" borderId="0" xfId="1" applyNumberFormat="1" applyFont="1" applyFill="1" applyBorder="1" applyAlignment="1">
      <alignment horizontal="right"/>
    </xf>
    <xf numFmtId="44" fontId="6" fillId="0" borderId="30" xfId="1" applyNumberFormat="1" applyFont="1" applyBorder="1" applyAlignment="1">
      <alignment horizontal="right"/>
    </xf>
    <xf numFmtId="2" fontId="6" fillId="0" borderId="43" xfId="26" applyNumberFormat="1" applyFont="1" applyBorder="1" applyAlignment="1">
      <alignment horizontal="right"/>
    </xf>
    <xf numFmtId="2" fontId="6" fillId="0" borderId="12" xfId="26" applyNumberFormat="1" applyFont="1" applyBorder="1" applyAlignment="1">
      <alignment horizontal="right"/>
    </xf>
    <xf numFmtId="2" fontId="39" fillId="3" borderId="23" xfId="26" applyNumberFormat="1" applyFont="1" applyFill="1" applyBorder="1" applyAlignment="1">
      <alignment horizontal="right"/>
    </xf>
    <xf numFmtId="2" fontId="39" fillId="4" borderId="31" xfId="26" applyNumberFormat="1" applyFont="1" applyFill="1" applyBorder="1" applyAlignment="1">
      <alignment horizontal="right"/>
    </xf>
    <xf numFmtId="2" fontId="6" fillId="6" borderId="2" xfId="26" applyNumberFormat="1" applyFont="1" applyFill="1" applyBorder="1" applyAlignment="1">
      <alignment horizontal="right"/>
    </xf>
    <xf numFmtId="44" fontId="6" fillId="6" borderId="2" xfId="1" applyNumberFormat="1" applyFont="1" applyFill="1" applyBorder="1" applyAlignment="1">
      <alignment horizontal="right"/>
    </xf>
    <xf numFmtId="2" fontId="39" fillId="6" borderId="2" xfId="26" applyNumberFormat="1" applyFont="1" applyFill="1" applyBorder="1" applyAlignment="1">
      <alignment horizontal="right"/>
    </xf>
    <xf numFmtId="2" fontId="39" fillId="4" borderId="0" xfId="26" applyNumberFormat="1" applyFont="1" applyFill="1" applyAlignment="1">
      <alignment horizontal="right"/>
    </xf>
    <xf numFmtId="2" fontId="6" fillId="5" borderId="2" xfId="26" applyNumberFormat="1" applyFont="1" applyFill="1" applyBorder="1" applyAlignment="1">
      <alignment horizontal="right"/>
    </xf>
    <xf numFmtId="44" fontId="6" fillId="5" borderId="2" xfId="26" applyNumberFormat="1" applyFont="1" applyFill="1" applyBorder="1" applyAlignment="1">
      <alignment horizontal="right"/>
    </xf>
    <xf numFmtId="2" fontId="6" fillId="0" borderId="30" xfId="26" applyNumberFormat="1" applyFont="1" applyBorder="1" applyAlignment="1">
      <alignment horizontal="right"/>
    </xf>
    <xf numFmtId="2" fontId="6" fillId="0" borderId="5" xfId="26" applyNumberFormat="1" applyFont="1" applyBorder="1" applyAlignment="1">
      <alignment horizontal="right"/>
    </xf>
    <xf numFmtId="2" fontId="39" fillId="5" borderId="2" xfId="26" applyNumberFormat="1" applyFont="1" applyFill="1" applyBorder="1" applyAlignment="1">
      <alignment horizontal="right"/>
    </xf>
    <xf numFmtId="2" fontId="6" fillId="7" borderId="2" xfId="26" applyNumberFormat="1" applyFont="1" applyFill="1" applyBorder="1" applyAlignment="1">
      <alignment horizontal="right"/>
    </xf>
    <xf numFmtId="0" fontId="6" fillId="0" borderId="7" xfId="26" applyFont="1" applyBorder="1" applyAlignment="1" applyProtection="1">
      <alignment vertical="top" wrapText="1"/>
      <protection locked="0"/>
    </xf>
    <xf numFmtId="0" fontId="6" fillId="4" borderId="7" xfId="0" applyFont="1" applyFill="1" applyBorder="1" applyAlignment="1">
      <alignment vertical="center" wrapText="1"/>
    </xf>
    <xf numFmtId="49" fontId="6" fillId="0" borderId="28" xfId="26" applyNumberFormat="1" applyFont="1" applyBorder="1" applyAlignment="1">
      <alignment horizontal="center" vertical="top"/>
    </xf>
    <xf numFmtId="49" fontId="39" fillId="2" borderId="22" xfId="0" applyNumberFormat="1" applyFont="1" applyFill="1" applyBorder="1" applyAlignment="1">
      <alignment horizontal="center" vertical="center" wrapText="1"/>
    </xf>
    <xf numFmtId="0" fontId="39" fillId="2" borderId="23" xfId="0" applyFont="1" applyFill="1" applyBorder="1" applyAlignment="1">
      <alignment horizontal="center" vertical="center"/>
    </xf>
    <xf numFmtId="2" fontId="39" fillId="2" borderId="23" xfId="0" applyNumberFormat="1" applyFont="1" applyFill="1" applyBorder="1" applyAlignment="1">
      <alignment horizontal="right" vertical="center"/>
    </xf>
    <xf numFmtId="44" fontId="39" fillId="2" borderId="24" xfId="0" applyNumberFormat="1" applyFont="1" applyFill="1" applyBorder="1" applyAlignment="1">
      <alignment horizontal="right" vertical="center"/>
    </xf>
    <xf numFmtId="44" fontId="6" fillId="0" borderId="34" xfId="1" applyNumberFormat="1" applyFont="1" applyBorder="1" applyAlignment="1">
      <alignment horizontal="right"/>
    </xf>
    <xf numFmtId="0" fontId="6" fillId="0" borderId="7" xfId="26" applyFont="1" applyBorder="1" applyAlignment="1">
      <alignment horizontal="left" vertical="top" wrapText="1"/>
    </xf>
    <xf numFmtId="49" fontId="39" fillId="3" borderId="22" xfId="0" applyNumberFormat="1" applyFont="1" applyFill="1" applyBorder="1" applyAlignment="1">
      <alignment horizontal="center" vertical="center"/>
    </xf>
    <xf numFmtId="44" fontId="39" fillId="3" borderId="24" xfId="0" applyNumberFormat="1" applyFont="1" applyFill="1" applyBorder="1" applyAlignment="1">
      <alignment horizontal="right" vertical="center"/>
    </xf>
    <xf numFmtId="44" fontId="6" fillId="6" borderId="6" xfId="1" applyNumberFormat="1" applyFont="1" applyFill="1" applyBorder="1" applyAlignment="1">
      <alignment horizontal="right"/>
    </xf>
    <xf numFmtId="44" fontId="6" fillId="0" borderId="37" xfId="1" applyNumberFormat="1" applyFont="1" applyBorder="1" applyAlignment="1">
      <alignment horizontal="right"/>
    </xf>
    <xf numFmtId="44" fontId="6" fillId="0" borderId="42" xfId="17" applyNumberFormat="1" applyFont="1" applyFill="1" applyBorder="1" applyAlignment="1">
      <alignment horizontal="right"/>
    </xf>
    <xf numFmtId="44" fontId="6" fillId="0" borderId="45" xfId="17" applyNumberFormat="1" applyFont="1" applyFill="1" applyBorder="1" applyAlignment="1">
      <alignment horizontal="right"/>
    </xf>
    <xf numFmtId="0" fontId="46" fillId="0" borderId="7" xfId="26" applyFont="1" applyBorder="1" applyAlignment="1">
      <alignment horizontal="center"/>
    </xf>
    <xf numFmtId="44" fontId="6" fillId="0" borderId="29" xfId="17" applyNumberFormat="1" applyFont="1" applyFill="1" applyBorder="1" applyAlignment="1">
      <alignment horizontal="right"/>
    </xf>
    <xf numFmtId="0" fontId="6" fillId="0" borderId="7" xfId="24" applyFont="1" applyFill="1" applyBorder="1" applyAlignment="1">
      <alignment wrapText="1"/>
    </xf>
    <xf numFmtId="0" fontId="6" fillId="0" borderId="7" xfId="26" applyFont="1" applyBorder="1" applyAlignment="1">
      <alignment horizontal="center" vertical="center"/>
    </xf>
    <xf numFmtId="2" fontId="6" fillId="0" borderId="7" xfId="26" applyNumberFormat="1" applyFont="1" applyBorder="1" applyAlignment="1">
      <alignment horizontal="center" vertical="center"/>
    </xf>
    <xf numFmtId="44" fontId="6" fillId="0" borderId="29" xfId="1" applyNumberFormat="1" applyFont="1" applyBorder="1" applyAlignment="1">
      <alignment horizontal="center" vertical="center"/>
    </xf>
    <xf numFmtId="49" fontId="39" fillId="6" borderId="1" xfId="0" applyNumberFormat="1" applyFont="1" applyFill="1" applyBorder="1" applyAlignment="1">
      <alignment horizontal="center" vertical="center"/>
    </xf>
    <xf numFmtId="44" fontId="39" fillId="6" borderId="6" xfId="1" applyNumberFormat="1" applyFont="1" applyFill="1" applyBorder="1" applyAlignment="1">
      <alignment horizontal="right" vertical="center"/>
    </xf>
    <xf numFmtId="44" fontId="6" fillId="4" borderId="29" xfId="1" applyNumberFormat="1" applyFont="1" applyFill="1" applyBorder="1" applyAlignment="1">
      <alignment horizontal="right"/>
    </xf>
    <xf numFmtId="44" fontId="6" fillId="4" borderId="42" xfId="1" applyNumberFormat="1" applyFont="1" applyFill="1" applyBorder="1" applyAlignment="1">
      <alignment horizontal="right"/>
    </xf>
    <xf numFmtId="44" fontId="6" fillId="4" borderId="43" xfId="1" applyNumberFormat="1" applyFont="1" applyFill="1" applyBorder="1" applyAlignment="1">
      <alignment horizontal="right"/>
    </xf>
    <xf numFmtId="49" fontId="39" fillId="5" borderId="1" xfId="0" applyNumberFormat="1" applyFont="1" applyFill="1" applyBorder="1" applyAlignment="1">
      <alignment horizontal="center" vertical="center"/>
    </xf>
    <xf numFmtId="44" fontId="39" fillId="5" borderId="6" xfId="1" applyNumberFormat="1" applyFont="1" applyFill="1" applyBorder="1" applyAlignment="1">
      <alignment horizontal="right" vertical="center"/>
    </xf>
    <xf numFmtId="44" fontId="6" fillId="7" borderId="6" xfId="1" applyNumberFormat="1" applyFont="1" applyFill="1" applyBorder="1" applyAlignment="1">
      <alignment horizontal="right"/>
    </xf>
    <xf numFmtId="0" fontId="6" fillId="0" borderId="7" xfId="36" applyFont="1" applyBorder="1" applyAlignment="1">
      <alignment horizontal="left" vertical="top" wrapText="1"/>
    </xf>
    <xf numFmtId="0" fontId="6" fillId="0" borderId="7" xfId="36" applyFont="1" applyFill="1" applyBorder="1" applyAlignment="1">
      <alignment horizontal="left" vertical="center" wrapText="1"/>
    </xf>
    <xf numFmtId="0" fontId="6" fillId="0" borderId="7" xfId="0" applyFont="1" applyFill="1" applyBorder="1" applyAlignment="1">
      <alignment vertical="center" wrapText="1"/>
    </xf>
    <xf numFmtId="0" fontId="6" fillId="0" borderId="7" xfId="26" applyFont="1" applyBorder="1" applyAlignment="1">
      <alignment vertical="top" wrapText="1" shrinkToFit="1"/>
    </xf>
    <xf numFmtId="49" fontId="39" fillId="7" borderId="1" xfId="0" applyNumberFormat="1" applyFont="1" applyFill="1" applyBorder="1" applyAlignment="1">
      <alignment horizontal="center" vertical="center"/>
    </xf>
    <xf numFmtId="44" fontId="39" fillId="7" borderId="2" xfId="1" applyNumberFormat="1" applyFont="1" applyFill="1" applyBorder="1" applyAlignment="1">
      <alignment horizontal="right"/>
    </xf>
    <xf numFmtId="44" fontId="39" fillId="7" borderId="6" xfId="1" applyNumberFormat="1" applyFont="1" applyFill="1" applyBorder="1" applyAlignment="1">
      <alignment horizontal="right" vertical="center"/>
    </xf>
    <xf numFmtId="49" fontId="6" fillId="0" borderId="0" xfId="0" applyNumberFormat="1" applyFont="1" applyAlignment="1">
      <alignment horizontal="center" vertical="center"/>
    </xf>
    <xf numFmtId="49" fontId="49" fillId="0" borderId="0" xfId="0" applyNumberFormat="1" applyFont="1" applyFill="1" applyBorder="1" applyAlignment="1">
      <alignment horizontal="left" vertical="center" wrapText="1"/>
    </xf>
    <xf numFmtId="0" fontId="48" fillId="0" borderId="0" xfId="0" applyFont="1" applyAlignment="1">
      <alignment vertical="center"/>
    </xf>
    <xf numFmtId="0" fontId="40" fillId="0" borderId="0" xfId="0" applyFont="1" applyAlignment="1">
      <alignment vertical="center"/>
    </xf>
    <xf numFmtId="44" fontId="6" fillId="0" borderId="0" xfId="0" applyNumberFormat="1" applyFont="1" applyAlignment="1">
      <alignment horizontal="right" vertical="center"/>
    </xf>
    <xf numFmtId="0" fontId="6" fillId="0" borderId="0" xfId="0" applyFont="1" applyAlignment="1">
      <alignment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vertical="center" wrapText="1"/>
    </xf>
    <xf numFmtId="0" fontId="6" fillId="0" borderId="0" xfId="0" applyFont="1" applyAlignment="1">
      <alignment horizontal="center" vertical="center"/>
    </xf>
    <xf numFmtId="2" fontId="6" fillId="0" borderId="0" xfId="0" applyNumberFormat="1" applyFont="1" applyAlignment="1">
      <alignment horizontal="right" vertical="center"/>
    </xf>
    <xf numFmtId="49" fontId="6" fillId="0" borderId="32" xfId="0" applyNumberFormat="1" applyFont="1" applyBorder="1" applyAlignment="1">
      <alignment horizontal="center" vertical="center"/>
    </xf>
    <xf numFmtId="0" fontId="39" fillId="8" borderId="1" xfId="0" applyFont="1" applyFill="1" applyBorder="1" applyAlignment="1">
      <alignment horizontal="left" vertical="center"/>
    </xf>
    <xf numFmtId="0" fontId="6" fillId="8" borderId="2" xfId="0" applyFont="1" applyFill="1" applyBorder="1" applyAlignment="1">
      <alignment horizontal="center" vertical="center"/>
    </xf>
    <xf numFmtId="2" fontId="6" fillId="8" borderId="2" xfId="0" applyNumberFormat="1" applyFont="1" applyFill="1" applyBorder="1" applyAlignment="1">
      <alignment horizontal="right" vertical="center"/>
    </xf>
    <xf numFmtId="44" fontId="6" fillId="8" borderId="2" xfId="0" applyNumberFormat="1" applyFont="1" applyFill="1" applyBorder="1" applyAlignment="1">
      <alignment horizontal="right" vertical="center"/>
    </xf>
    <xf numFmtId="44" fontId="6" fillId="8" borderId="6" xfId="0" applyNumberFormat="1" applyFont="1" applyFill="1" applyBorder="1" applyAlignment="1">
      <alignment horizontal="right" vertical="center"/>
    </xf>
    <xf numFmtId="49" fontId="6" fillId="0" borderId="33" xfId="0" applyNumberFormat="1" applyFont="1" applyBorder="1" applyAlignment="1">
      <alignment horizontal="center" vertical="center"/>
    </xf>
    <xf numFmtId="0" fontId="6" fillId="0" borderId="30" xfId="0" applyFont="1" applyBorder="1" applyAlignment="1">
      <alignment horizontal="left" vertical="center" wrapText="1"/>
    </xf>
    <xf numFmtId="0" fontId="6" fillId="0" borderId="30" xfId="0" applyFont="1" applyBorder="1" applyAlignment="1">
      <alignment horizontal="center" vertical="center"/>
    </xf>
    <xf numFmtId="2" fontId="6" fillId="0" borderId="30" xfId="0" applyNumberFormat="1" applyFont="1" applyBorder="1" applyAlignment="1">
      <alignment horizontal="right" vertical="center"/>
    </xf>
    <xf numFmtId="44" fontId="6" fillId="0" borderId="34" xfId="1" applyNumberFormat="1" applyFont="1" applyBorder="1" applyAlignment="1">
      <alignment horizontal="right" vertical="center"/>
    </xf>
    <xf numFmtId="49" fontId="6" fillId="0" borderId="28" xfId="0" applyNumberFormat="1" applyFont="1" applyBorder="1" applyAlignment="1">
      <alignment horizontal="center" vertical="center"/>
    </xf>
    <xf numFmtId="0" fontId="6" fillId="0" borderId="7" xfId="0" applyFont="1" applyBorder="1" applyAlignment="1">
      <alignment horizontal="left" vertical="center" wrapText="1"/>
    </xf>
    <xf numFmtId="0" fontId="6" fillId="0" borderId="7" xfId="0" applyFont="1" applyBorder="1" applyAlignment="1">
      <alignment horizontal="center" vertical="center"/>
    </xf>
    <xf numFmtId="2" fontId="6" fillId="0" borderId="7" xfId="0" applyNumberFormat="1" applyFont="1" applyBorder="1" applyAlignment="1">
      <alignment horizontal="right" vertical="center"/>
    </xf>
    <xf numFmtId="44" fontId="6" fillId="0" borderId="29" xfId="1" applyNumberFormat="1" applyFont="1" applyBorder="1" applyAlignment="1">
      <alignment horizontal="right" vertical="center"/>
    </xf>
    <xf numFmtId="49" fontId="6" fillId="0" borderId="28" xfId="0" applyNumberFormat="1"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7" xfId="0" applyFont="1" applyFill="1" applyBorder="1" applyAlignment="1">
      <alignment horizontal="center" vertical="center"/>
    </xf>
    <xf numFmtId="2" fontId="6" fillId="0" borderId="7" xfId="0" applyNumberFormat="1" applyFont="1" applyFill="1" applyBorder="1" applyAlignment="1">
      <alignment horizontal="right" vertical="center"/>
    </xf>
    <xf numFmtId="44" fontId="6" fillId="0" borderId="12" xfId="1" applyNumberFormat="1" applyFont="1" applyFill="1" applyBorder="1" applyAlignment="1">
      <alignment horizontal="right" vertical="center"/>
    </xf>
    <xf numFmtId="0" fontId="6" fillId="0" borderId="7" xfId="26" applyFont="1" applyBorder="1" applyAlignment="1">
      <alignment horizontal="left" vertical="center" wrapText="1"/>
    </xf>
    <xf numFmtId="0" fontId="6" fillId="0" borderId="7" xfId="0" applyFont="1" applyBorder="1" applyAlignment="1">
      <alignment horizontal="left" vertical="center" wrapText="1" shrinkToFit="1"/>
    </xf>
    <xf numFmtId="44" fontId="6" fillId="0" borderId="7" xfId="1" applyNumberFormat="1" applyFont="1" applyBorder="1" applyAlignment="1">
      <alignment horizontal="right" vertical="center"/>
    </xf>
    <xf numFmtId="0" fontId="39" fillId="3" borderId="23" xfId="0" applyFont="1" applyFill="1" applyBorder="1" applyAlignment="1">
      <alignment horizontal="left" vertical="center"/>
    </xf>
    <xf numFmtId="0" fontId="39" fillId="3" borderId="23" xfId="0" applyFont="1" applyFill="1" applyBorder="1" applyAlignment="1">
      <alignment horizontal="center" vertical="center"/>
    </xf>
    <xf numFmtId="2" fontId="39" fillId="3" borderId="23" xfId="0" applyNumberFormat="1" applyFont="1" applyFill="1" applyBorder="1" applyAlignment="1">
      <alignment horizontal="right" vertical="center"/>
    </xf>
    <xf numFmtId="44" fontId="39" fillId="3" borderId="23" xfId="1" applyNumberFormat="1" applyFont="1" applyFill="1" applyBorder="1" applyAlignment="1">
      <alignment horizontal="right" vertical="center"/>
    </xf>
    <xf numFmtId="49" fontId="39" fillId="4" borderId="31" xfId="0" applyNumberFormat="1" applyFont="1" applyFill="1" applyBorder="1" applyAlignment="1">
      <alignment horizontal="center" vertical="center"/>
    </xf>
    <xf numFmtId="0" fontId="39" fillId="4" borderId="31" xfId="0" applyFont="1" applyFill="1" applyBorder="1" applyAlignment="1">
      <alignment horizontal="left" vertical="center"/>
    </xf>
    <xf numFmtId="0" fontId="39" fillId="4" borderId="31" xfId="0" applyFont="1" applyFill="1" applyBorder="1" applyAlignment="1">
      <alignment horizontal="center" vertical="center"/>
    </xf>
    <xf numFmtId="2" fontId="39" fillId="4" borderId="31" xfId="0" applyNumberFormat="1" applyFont="1" applyFill="1" applyBorder="1" applyAlignment="1">
      <alignment horizontal="right" vertical="center"/>
    </xf>
    <xf numFmtId="44" fontId="39" fillId="4" borderId="31" xfId="1" applyNumberFormat="1" applyFont="1" applyFill="1" applyBorder="1" applyAlignment="1">
      <alignment horizontal="right" vertical="center"/>
    </xf>
    <xf numFmtId="44" fontId="39" fillId="4" borderId="31" xfId="0" applyNumberFormat="1" applyFont="1" applyFill="1" applyBorder="1" applyAlignment="1">
      <alignment horizontal="right" vertical="center"/>
    </xf>
    <xf numFmtId="49" fontId="6" fillId="0" borderId="35" xfId="0" applyNumberFormat="1" applyFont="1" applyBorder="1" applyAlignment="1">
      <alignment horizontal="center" vertical="center"/>
    </xf>
    <xf numFmtId="0" fontId="39" fillId="6" borderId="1" xfId="0" applyFont="1" applyFill="1" applyBorder="1" applyAlignment="1">
      <alignment horizontal="left" vertical="center"/>
    </xf>
    <xf numFmtId="0" fontId="6" fillId="6" borderId="2" xfId="0" applyFont="1" applyFill="1" applyBorder="1" applyAlignment="1">
      <alignment horizontal="center" vertical="center"/>
    </xf>
    <xf numFmtId="2" fontId="6" fillId="6" borderId="2" xfId="0" applyNumberFormat="1" applyFont="1" applyFill="1" applyBorder="1" applyAlignment="1">
      <alignment horizontal="right" vertical="center"/>
    </xf>
    <xf numFmtId="44" fontId="6" fillId="6" borderId="2" xfId="1" applyNumberFormat="1" applyFont="1" applyFill="1" applyBorder="1" applyAlignment="1">
      <alignment horizontal="right" vertical="center"/>
    </xf>
    <xf numFmtId="44" fontId="6" fillId="6" borderId="6" xfId="1" applyNumberFormat="1" applyFont="1" applyFill="1" applyBorder="1" applyAlignment="1">
      <alignment horizontal="right" vertical="center"/>
    </xf>
    <xf numFmtId="49" fontId="6" fillId="0" borderId="36" xfId="0" applyNumberFormat="1" applyFont="1" applyBorder="1" applyAlignment="1">
      <alignment horizontal="center" vertical="center"/>
    </xf>
    <xf numFmtId="0" fontId="38" fillId="0" borderId="12" xfId="0" applyFont="1" applyBorder="1" applyAlignment="1">
      <alignment horizontal="left" vertical="center" wrapText="1"/>
    </xf>
    <xf numFmtId="0" fontId="6" fillId="0" borderId="12" xfId="0" applyFont="1" applyBorder="1" applyAlignment="1">
      <alignment horizontal="center" vertical="center"/>
    </xf>
    <xf numFmtId="2" fontId="6" fillId="0" borderId="12" xfId="0" applyNumberFormat="1" applyFont="1" applyBorder="1" applyAlignment="1">
      <alignment horizontal="right" vertical="center"/>
    </xf>
    <xf numFmtId="44" fontId="6" fillId="0" borderId="12" xfId="1" applyNumberFormat="1" applyFont="1" applyBorder="1" applyAlignment="1">
      <alignment horizontal="right" vertical="center"/>
    </xf>
    <xf numFmtId="44" fontId="6" fillId="0" borderId="37" xfId="1" applyNumberFormat="1" applyFont="1" applyBorder="1" applyAlignment="1">
      <alignment horizontal="right" vertical="center"/>
    </xf>
    <xf numFmtId="0" fontId="38" fillId="0" borderId="7" xfId="0" applyFont="1" applyBorder="1" applyAlignment="1">
      <alignment horizontal="left" vertical="center" wrapText="1"/>
    </xf>
    <xf numFmtId="0" fontId="46" fillId="0" borderId="41" xfId="0" applyFont="1" applyBorder="1" applyAlignment="1">
      <alignment vertical="center" wrapText="1"/>
    </xf>
    <xf numFmtId="0" fontId="6" fillId="0" borderId="41" xfId="0" applyFont="1" applyFill="1" applyBorder="1" applyAlignment="1">
      <alignment horizontal="center" vertical="center"/>
    </xf>
    <xf numFmtId="2" fontId="6" fillId="0" borderId="41" xfId="0" applyNumberFormat="1" applyFont="1" applyFill="1" applyBorder="1" applyAlignment="1">
      <alignment horizontal="right" vertical="center"/>
    </xf>
    <xf numFmtId="44" fontId="40" fillId="0" borderId="41" xfId="1" applyNumberFormat="1" applyFont="1" applyFill="1" applyBorder="1" applyAlignment="1">
      <alignment horizontal="right" vertical="center"/>
    </xf>
    <xf numFmtId="44" fontId="6" fillId="0" borderId="42" xfId="17" applyNumberFormat="1" applyFont="1" applyFill="1" applyBorder="1" applyAlignment="1">
      <alignment horizontal="right" vertical="center"/>
    </xf>
    <xf numFmtId="49" fontId="6" fillId="0" borderId="44" xfId="0" applyNumberFormat="1" applyFont="1" applyFill="1" applyBorder="1" applyAlignment="1">
      <alignment horizontal="center" vertical="center"/>
    </xf>
    <xf numFmtId="0" fontId="6" fillId="0" borderId="43" xfId="0" applyFont="1" applyFill="1" applyBorder="1" applyAlignment="1">
      <alignment horizontal="left" vertical="center" wrapText="1"/>
    </xf>
    <xf numFmtId="0" fontId="6" fillId="0" borderId="43" xfId="0" applyFont="1" applyFill="1" applyBorder="1" applyAlignment="1">
      <alignment horizontal="center" vertical="center"/>
    </xf>
    <xf numFmtId="2" fontId="6" fillId="0" borderId="43" xfId="0" applyNumberFormat="1" applyFont="1" applyFill="1" applyBorder="1" applyAlignment="1">
      <alignment horizontal="right" vertical="center"/>
    </xf>
    <xf numFmtId="44" fontId="6" fillId="0" borderId="45" xfId="17" applyNumberFormat="1" applyFont="1" applyFill="1" applyBorder="1" applyAlignment="1">
      <alignment horizontal="right" vertical="center"/>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xf>
    <xf numFmtId="2" fontId="6" fillId="0" borderId="12" xfId="0" applyNumberFormat="1" applyFont="1" applyFill="1" applyBorder="1" applyAlignment="1">
      <alignment horizontal="right" vertical="center"/>
    </xf>
    <xf numFmtId="44" fontId="6" fillId="0" borderId="37" xfId="17" applyNumberFormat="1" applyFont="1" applyFill="1" applyBorder="1" applyAlignment="1">
      <alignment horizontal="right" vertical="center"/>
    </xf>
    <xf numFmtId="0" fontId="46" fillId="4" borderId="7" xfId="0" applyFont="1" applyFill="1" applyBorder="1" applyAlignment="1">
      <alignment horizontal="left" vertical="center" wrapText="1"/>
    </xf>
    <xf numFmtId="0" fontId="46" fillId="0" borderId="7" xfId="26" applyFont="1" applyBorder="1" applyAlignment="1">
      <alignment horizontal="center" vertical="center"/>
    </xf>
    <xf numFmtId="44" fontId="6" fillId="0" borderId="29" xfId="17" applyNumberFormat="1" applyFont="1" applyFill="1" applyBorder="1" applyAlignment="1">
      <alignment horizontal="right" vertical="center"/>
    </xf>
    <xf numFmtId="0" fontId="6" fillId="0" borderId="7" xfId="0" applyFont="1" applyBorder="1" applyAlignment="1">
      <alignment vertical="center" wrapText="1"/>
    </xf>
    <xf numFmtId="0" fontId="6" fillId="0" borderId="7" xfId="0" applyFont="1" applyBorder="1" applyAlignment="1">
      <alignment vertical="center" wrapText="1" shrinkToFit="1"/>
    </xf>
    <xf numFmtId="0" fontId="6" fillId="0" borderId="7" xfId="0" applyFont="1" applyFill="1" applyBorder="1" applyAlignment="1">
      <alignment vertical="center" wrapText="1" shrinkToFit="1"/>
    </xf>
    <xf numFmtId="0" fontId="6" fillId="4" borderId="7" xfId="0" applyFont="1" applyFill="1" applyBorder="1" applyAlignment="1">
      <alignment horizontal="left" vertical="center" wrapText="1"/>
    </xf>
    <xf numFmtId="0" fontId="6" fillId="0" borderId="7" xfId="24" applyFont="1" applyFill="1" applyBorder="1" applyAlignment="1">
      <alignment vertical="center" wrapText="1"/>
    </xf>
    <xf numFmtId="0" fontId="39" fillId="6" borderId="39" xfId="0" applyFont="1" applyFill="1" applyBorder="1" applyAlignment="1">
      <alignment horizontal="left" vertical="center"/>
    </xf>
    <xf numFmtId="0" fontId="39" fillId="6" borderId="2" xfId="0" applyFont="1" applyFill="1" applyBorder="1" applyAlignment="1">
      <alignment horizontal="center" vertical="center"/>
    </xf>
    <xf numFmtId="2" fontId="39" fillId="6" borderId="2" xfId="0" applyNumberFormat="1" applyFont="1" applyFill="1" applyBorder="1" applyAlignment="1">
      <alignment horizontal="right" vertical="center"/>
    </xf>
    <xf numFmtId="44" fontId="39" fillId="6" borderId="2" xfId="1" applyNumberFormat="1" applyFont="1" applyFill="1" applyBorder="1" applyAlignment="1">
      <alignment horizontal="right" vertical="center"/>
    </xf>
    <xf numFmtId="0" fontId="39" fillId="4" borderId="0" xfId="0" applyFont="1" applyFill="1" applyBorder="1" applyAlignment="1">
      <alignment horizontal="left" vertical="center"/>
    </xf>
    <xf numFmtId="0" fontId="39" fillId="4" borderId="0" xfId="0" applyFont="1" applyFill="1" applyBorder="1" applyAlignment="1">
      <alignment horizontal="center" vertical="center"/>
    </xf>
    <xf numFmtId="2" fontId="39" fillId="4" borderId="0" xfId="0" applyNumberFormat="1" applyFont="1" applyFill="1" applyBorder="1" applyAlignment="1">
      <alignment horizontal="right" vertical="center"/>
    </xf>
    <xf numFmtId="44" fontId="39" fillId="4" borderId="0" xfId="1" applyNumberFormat="1" applyFont="1" applyFill="1" applyBorder="1" applyAlignment="1">
      <alignment horizontal="right" vertical="center"/>
    </xf>
    <xf numFmtId="49" fontId="6" fillId="0" borderId="38" xfId="0" applyNumberFormat="1" applyFont="1" applyBorder="1" applyAlignment="1">
      <alignment horizontal="center" vertical="center"/>
    </xf>
    <xf numFmtId="0" fontId="39" fillId="5" borderId="1" xfId="0" applyFont="1" applyFill="1" applyBorder="1" applyAlignment="1">
      <alignment horizontal="left" vertical="center" wrapText="1"/>
    </xf>
    <xf numFmtId="0" fontId="6" fillId="5" borderId="2" xfId="0" applyFont="1" applyFill="1" applyBorder="1" applyAlignment="1">
      <alignment horizontal="center" vertical="center"/>
    </xf>
    <xf numFmtId="2" fontId="6" fillId="5" borderId="2" xfId="0" applyNumberFormat="1" applyFont="1" applyFill="1" applyBorder="1" applyAlignment="1">
      <alignment horizontal="right" vertical="center"/>
    </xf>
    <xf numFmtId="44" fontId="6" fillId="5" borderId="2" xfId="0" applyNumberFormat="1" applyFont="1" applyFill="1" applyBorder="1" applyAlignment="1">
      <alignment horizontal="right" vertical="center"/>
    </xf>
    <xf numFmtId="44" fontId="39" fillId="5" borderId="6" xfId="0" applyNumberFormat="1" applyFont="1" applyFill="1" applyBorder="1" applyAlignment="1">
      <alignment horizontal="right" vertical="center"/>
    </xf>
    <xf numFmtId="0" fontId="38" fillId="0" borderId="30" xfId="0" applyFont="1" applyBorder="1" applyAlignment="1">
      <alignment horizontal="left" vertical="center" wrapText="1"/>
    </xf>
    <xf numFmtId="44" fontId="6" fillId="0" borderId="30" xfId="1" applyNumberFormat="1" applyFont="1" applyBorder="1" applyAlignment="1">
      <alignment horizontal="right" vertical="center"/>
    </xf>
    <xf numFmtId="49" fontId="6" fillId="0" borderId="28" xfId="26" applyNumberFormat="1" applyFont="1" applyBorder="1" applyAlignment="1">
      <alignment horizontal="center" vertical="center"/>
    </xf>
    <xf numFmtId="0" fontId="6" fillId="0" borderId="7" xfId="0" applyFont="1" applyBorder="1" applyAlignment="1" applyProtection="1">
      <alignment horizontal="center" vertical="center"/>
    </xf>
    <xf numFmtId="2" fontId="6" fillId="0" borderId="7" xfId="0" applyNumberFormat="1" applyFont="1" applyBorder="1" applyAlignment="1" applyProtection="1">
      <alignment horizontal="right" vertical="center"/>
    </xf>
    <xf numFmtId="44" fontId="6" fillId="4" borderId="29" xfId="1" applyNumberFormat="1" applyFont="1" applyFill="1" applyBorder="1" applyAlignment="1">
      <alignment horizontal="right" vertical="center"/>
    </xf>
    <xf numFmtId="2" fontId="6" fillId="0" borderId="5" xfId="0" applyNumberFormat="1" applyFont="1" applyBorder="1" applyAlignment="1">
      <alignment horizontal="center" vertical="center"/>
    </xf>
    <xf numFmtId="0" fontId="6" fillId="0" borderId="41" xfId="0" applyFont="1" applyBorder="1" applyAlignment="1" applyProtection="1">
      <alignment horizontal="left" vertical="center" wrapText="1"/>
    </xf>
    <xf numFmtId="0" fontId="6" fillId="0" borderId="41" xfId="0" applyFont="1" applyBorder="1" applyAlignment="1" applyProtection="1">
      <alignment horizontal="center" vertical="center"/>
    </xf>
    <xf numFmtId="2" fontId="6" fillId="0" borderId="41" xfId="0" applyNumberFormat="1" applyFont="1" applyBorder="1" applyAlignment="1" applyProtection="1">
      <alignment horizontal="right" vertical="center"/>
    </xf>
    <xf numFmtId="44" fontId="6" fillId="4" borderId="42" xfId="1" applyNumberFormat="1" applyFont="1" applyFill="1" applyBorder="1" applyAlignment="1">
      <alignment horizontal="right" vertical="center"/>
    </xf>
    <xf numFmtId="0" fontId="6" fillId="0" borderId="43" xfId="0" applyFont="1" applyBorder="1" applyAlignment="1" applyProtection="1">
      <alignment horizontal="left" vertical="center"/>
    </xf>
    <xf numFmtId="0" fontId="6" fillId="0" borderId="43" xfId="0" applyFont="1" applyBorder="1" applyAlignment="1" applyProtection="1">
      <alignment horizontal="center" vertical="center"/>
    </xf>
    <xf numFmtId="2" fontId="6" fillId="0" borderId="43" xfId="0" applyNumberFormat="1" applyFont="1" applyBorder="1" applyAlignment="1" applyProtection="1">
      <alignment horizontal="right" vertical="center"/>
    </xf>
    <xf numFmtId="44" fontId="6" fillId="4" borderId="43" xfId="1" applyNumberFormat="1" applyFont="1" applyFill="1" applyBorder="1" applyAlignment="1">
      <alignment horizontal="right" vertical="center"/>
    </xf>
    <xf numFmtId="0" fontId="6" fillId="0" borderId="12" xfId="0" applyFont="1" applyBorder="1" applyAlignment="1" applyProtection="1">
      <alignment horizontal="left" vertical="center"/>
    </xf>
    <xf numFmtId="0" fontId="6" fillId="0" borderId="12" xfId="0" applyFont="1" applyBorder="1" applyAlignment="1" applyProtection="1">
      <alignment horizontal="center" vertical="center"/>
    </xf>
    <xf numFmtId="2" fontId="6" fillId="0" borderId="12" xfId="0" applyNumberFormat="1" applyFont="1" applyBorder="1" applyAlignment="1" applyProtection="1">
      <alignment horizontal="right" vertical="center"/>
    </xf>
    <xf numFmtId="44" fontId="6" fillId="4" borderId="37" xfId="1" applyNumberFormat="1" applyFont="1" applyFill="1" applyBorder="1" applyAlignment="1">
      <alignment horizontal="right" vertical="center"/>
    </xf>
    <xf numFmtId="2" fontId="6" fillId="0" borderId="5" xfId="0" applyNumberFormat="1" applyFont="1" applyBorder="1" applyAlignment="1">
      <alignment horizontal="right" vertical="center"/>
    </xf>
    <xf numFmtId="0" fontId="39" fillId="5" borderId="39" xfId="0" applyFont="1" applyFill="1" applyBorder="1" applyAlignment="1">
      <alignment horizontal="left" vertical="center"/>
    </xf>
    <xf numFmtId="0" fontId="39" fillId="5" borderId="2" xfId="0" applyFont="1" applyFill="1" applyBorder="1" applyAlignment="1">
      <alignment horizontal="center" vertical="center"/>
    </xf>
    <xf numFmtId="2" fontId="39" fillId="5" borderId="2" xfId="0" applyNumberFormat="1" applyFont="1" applyFill="1" applyBorder="1" applyAlignment="1">
      <alignment horizontal="right" vertical="center"/>
    </xf>
    <xf numFmtId="44" fontId="39" fillId="5" borderId="2" xfId="1" applyNumberFormat="1" applyFont="1" applyFill="1" applyBorder="1" applyAlignment="1">
      <alignment horizontal="right" vertical="center"/>
    </xf>
    <xf numFmtId="0" fontId="39" fillId="7" borderId="1" xfId="0" applyFont="1" applyFill="1" applyBorder="1" applyAlignment="1">
      <alignment horizontal="left" vertical="center"/>
    </xf>
    <xf numFmtId="0" fontId="6" fillId="7" borderId="2" xfId="0" applyFont="1" applyFill="1" applyBorder="1" applyAlignment="1">
      <alignment horizontal="center" vertical="center"/>
    </xf>
    <xf numFmtId="2" fontId="6" fillId="7" borderId="2" xfId="0" applyNumberFormat="1" applyFont="1" applyFill="1" applyBorder="1" applyAlignment="1">
      <alignment horizontal="right" vertical="center"/>
    </xf>
    <xf numFmtId="44" fontId="6" fillId="7" borderId="2" xfId="1" applyNumberFormat="1" applyFont="1" applyFill="1" applyBorder="1" applyAlignment="1">
      <alignment horizontal="right" vertical="center"/>
    </xf>
    <xf numFmtId="44" fontId="6" fillId="7" borderId="6" xfId="1" applyNumberFormat="1" applyFont="1" applyFill="1" applyBorder="1" applyAlignment="1">
      <alignment horizontal="right" vertical="center"/>
    </xf>
    <xf numFmtId="0" fontId="6" fillId="0" borderId="7" xfId="36" applyFont="1" applyBorder="1" applyAlignment="1">
      <alignment horizontal="left" vertical="center" wrapText="1"/>
    </xf>
    <xf numFmtId="2" fontId="6" fillId="0" borderId="7" xfId="36" applyNumberFormat="1" applyFont="1" applyBorder="1" applyAlignment="1">
      <alignment horizontal="right" vertical="center"/>
    </xf>
    <xf numFmtId="0" fontId="6" fillId="0" borderId="7" xfId="0" applyNumberFormat="1" applyFont="1" applyFill="1" applyBorder="1" applyAlignment="1" applyProtection="1">
      <alignment vertical="center" wrapText="1"/>
      <protection locked="0"/>
    </xf>
    <xf numFmtId="49" fontId="6" fillId="0" borderId="7" xfId="0" applyNumberFormat="1" applyFont="1" applyFill="1" applyBorder="1" applyAlignment="1">
      <alignment horizontal="center" vertical="center"/>
    </xf>
    <xf numFmtId="0" fontId="6" fillId="0" borderId="7" xfId="26" applyFont="1" applyBorder="1" applyAlignment="1">
      <alignment vertical="center" wrapText="1" shrinkToFit="1"/>
    </xf>
    <xf numFmtId="0" fontId="39" fillId="7" borderId="39" xfId="0" applyFont="1" applyFill="1" applyBorder="1" applyAlignment="1">
      <alignment horizontal="left" vertical="center"/>
    </xf>
    <xf numFmtId="0" fontId="39" fillId="7" borderId="2" xfId="0" applyFont="1" applyFill="1" applyBorder="1" applyAlignment="1">
      <alignment horizontal="center" vertical="center"/>
    </xf>
    <xf numFmtId="2" fontId="39" fillId="7" borderId="2" xfId="0" applyNumberFormat="1" applyFont="1" applyFill="1" applyBorder="1" applyAlignment="1">
      <alignment horizontal="right" vertical="center"/>
    </xf>
    <xf numFmtId="44" fontId="39" fillId="7" borderId="2" xfId="1" applyNumberFormat="1" applyFont="1" applyFill="1" applyBorder="1" applyAlignment="1">
      <alignment horizontal="right" vertical="center"/>
    </xf>
    <xf numFmtId="44" fontId="6" fillId="0" borderId="0" xfId="0" applyNumberFormat="1" applyFont="1" applyAlignment="1">
      <alignment vertical="center"/>
    </xf>
    <xf numFmtId="0" fontId="48" fillId="0" borderId="0" xfId="0" applyFont="1" applyAlignment="1">
      <alignment vertical="center" wrapText="1"/>
    </xf>
    <xf numFmtId="0" fontId="40" fillId="0" borderId="0" xfId="0" applyFont="1" applyAlignment="1">
      <alignment vertical="center" wrapText="1"/>
    </xf>
    <xf numFmtId="2" fontId="39" fillId="0" borderId="0" xfId="0" applyNumberFormat="1" applyFont="1" applyFill="1" applyBorder="1" applyAlignment="1">
      <alignment vertical="center" wrapText="1"/>
    </xf>
    <xf numFmtId="4" fontId="39" fillId="0" borderId="0" xfId="0" applyNumberFormat="1" applyFont="1" applyFill="1" applyBorder="1" applyAlignment="1">
      <alignment vertical="center" wrapText="1"/>
    </xf>
    <xf numFmtId="170" fontId="50" fillId="0" borderId="0" xfId="0" applyNumberFormat="1" applyFont="1" applyFill="1" applyBorder="1" applyAlignment="1">
      <alignment horizontal="right" vertical="center" wrapText="1"/>
    </xf>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horizontal="right" vertical="center" wrapText="1"/>
    </xf>
    <xf numFmtId="44" fontId="6" fillId="0" borderId="0" xfId="0" applyNumberFormat="1" applyFont="1" applyAlignment="1">
      <alignment horizontal="right" vertical="center" wrapText="1"/>
    </xf>
    <xf numFmtId="0" fontId="39" fillId="2" borderId="23" xfId="0" applyFont="1" applyFill="1" applyBorder="1" applyAlignment="1">
      <alignment horizontal="center" vertical="center" wrapText="1"/>
    </xf>
    <xf numFmtId="2" fontId="39" fillId="2" borderId="23" xfId="0" applyNumberFormat="1" applyFont="1" applyFill="1" applyBorder="1" applyAlignment="1">
      <alignment horizontal="right" vertical="center" wrapText="1"/>
    </xf>
    <xf numFmtId="44" fontId="39" fillId="2" borderId="23" xfId="1" applyNumberFormat="1" applyFont="1" applyFill="1" applyBorder="1" applyAlignment="1">
      <alignment horizontal="center" vertical="center" wrapText="1"/>
    </xf>
    <xf numFmtId="0" fontId="39" fillId="8" borderId="1" xfId="0" applyFont="1" applyFill="1" applyBorder="1" applyAlignment="1">
      <alignment horizontal="left" vertical="center" wrapText="1"/>
    </xf>
    <xf numFmtId="0" fontId="6" fillId="8" borderId="2" xfId="0" applyFont="1" applyFill="1" applyBorder="1" applyAlignment="1">
      <alignment horizontal="center" vertical="center" wrapText="1"/>
    </xf>
    <xf numFmtId="2" fontId="6" fillId="8" borderId="2" xfId="0" applyNumberFormat="1" applyFont="1" applyFill="1" applyBorder="1" applyAlignment="1">
      <alignment horizontal="right" vertical="center" wrapText="1"/>
    </xf>
    <xf numFmtId="44" fontId="6" fillId="8" borderId="2" xfId="0" applyNumberFormat="1" applyFont="1" applyFill="1" applyBorder="1" applyAlignment="1">
      <alignment horizontal="right" vertical="center" wrapText="1"/>
    </xf>
    <xf numFmtId="0" fontId="6" fillId="0" borderId="30" xfId="0" applyFont="1" applyBorder="1" applyAlignment="1">
      <alignment horizontal="center" vertical="center" wrapText="1"/>
    </xf>
    <xf numFmtId="2" fontId="6" fillId="0" borderId="30" xfId="0" applyNumberFormat="1" applyFont="1" applyBorder="1" applyAlignment="1">
      <alignment horizontal="right" vertical="center" wrapText="1"/>
    </xf>
    <xf numFmtId="0" fontId="6" fillId="0" borderId="7" xfId="0" applyFont="1" applyBorder="1" applyAlignment="1">
      <alignment horizontal="center" vertical="center" wrapText="1"/>
    </xf>
    <xf numFmtId="2" fontId="6" fillId="0" borderId="7" xfId="0" applyNumberFormat="1" applyFont="1" applyBorder="1" applyAlignment="1">
      <alignment horizontal="right" vertical="center" wrapText="1"/>
    </xf>
    <xf numFmtId="0" fontId="6" fillId="0" borderId="7" xfId="0" applyFont="1" applyFill="1" applyBorder="1" applyAlignment="1">
      <alignment horizontal="center" vertical="center" wrapText="1"/>
    </xf>
    <xf numFmtId="2" fontId="6" fillId="0" borderId="7" xfId="0" applyNumberFormat="1" applyFont="1" applyFill="1" applyBorder="1" applyAlignment="1">
      <alignment horizontal="right" vertical="center" wrapText="1"/>
    </xf>
    <xf numFmtId="0" fontId="6" fillId="0" borderId="0" xfId="0" applyFont="1" applyFill="1" applyAlignment="1">
      <alignment horizontal="center" vertical="center" wrapText="1"/>
    </xf>
    <xf numFmtId="0" fontId="6" fillId="0" borderId="7" xfId="26" applyFont="1" applyBorder="1" applyAlignment="1">
      <alignment horizontal="center" vertical="center" wrapText="1"/>
    </xf>
    <xf numFmtId="44" fontId="6" fillId="0" borderId="7" xfId="1" applyNumberFormat="1" applyFont="1" applyBorder="1" applyAlignment="1">
      <alignment horizontal="right" vertical="center" wrapText="1"/>
    </xf>
    <xf numFmtId="0" fontId="39" fillId="3" borderId="23" xfId="0" applyFont="1" applyFill="1" applyBorder="1" applyAlignment="1">
      <alignment horizontal="left" vertical="center" wrapText="1"/>
    </xf>
    <xf numFmtId="0" fontId="39" fillId="3" borderId="23" xfId="0" applyFont="1" applyFill="1" applyBorder="1" applyAlignment="1">
      <alignment horizontal="center" vertical="center" wrapText="1"/>
    </xf>
    <xf numFmtId="2" fontId="39" fillId="3" borderId="23" xfId="0" applyNumberFormat="1" applyFont="1" applyFill="1" applyBorder="1" applyAlignment="1">
      <alignment horizontal="right" vertical="center" wrapText="1"/>
    </xf>
    <xf numFmtId="44" fontId="39" fillId="3" borderId="23" xfId="1" applyNumberFormat="1" applyFont="1" applyFill="1" applyBorder="1" applyAlignment="1">
      <alignment horizontal="right" vertical="center" wrapText="1"/>
    </xf>
    <xf numFmtId="0" fontId="39" fillId="4" borderId="31" xfId="0" applyFont="1" applyFill="1" applyBorder="1" applyAlignment="1">
      <alignment horizontal="left" vertical="center" wrapText="1"/>
    </xf>
    <xf numFmtId="0" fontId="39" fillId="4" borderId="31" xfId="0" applyFont="1" applyFill="1" applyBorder="1" applyAlignment="1">
      <alignment horizontal="center" vertical="center" wrapText="1"/>
    </xf>
    <xf numFmtId="2" fontId="39" fillId="4" borderId="31" xfId="0" applyNumberFormat="1" applyFont="1" applyFill="1" applyBorder="1" applyAlignment="1">
      <alignment horizontal="right" vertical="center" wrapText="1"/>
    </xf>
    <xf numFmtId="44" fontId="39" fillId="4" borderId="31" xfId="1" applyNumberFormat="1" applyFont="1" applyFill="1" applyBorder="1" applyAlignment="1">
      <alignment horizontal="right" vertical="center" wrapText="1"/>
    </xf>
    <xf numFmtId="0" fontId="39" fillId="6" borderId="1" xfId="0" applyFont="1" applyFill="1" applyBorder="1" applyAlignment="1">
      <alignment horizontal="left" vertical="center" wrapText="1"/>
    </xf>
    <xf numFmtId="0" fontId="6" fillId="6" borderId="2" xfId="0" applyFont="1" applyFill="1" applyBorder="1" applyAlignment="1">
      <alignment horizontal="center" vertical="center" wrapText="1"/>
    </xf>
    <xf numFmtId="2" fontId="6" fillId="6" borderId="2" xfId="0" applyNumberFormat="1" applyFont="1" applyFill="1" applyBorder="1" applyAlignment="1">
      <alignment horizontal="right" vertical="center" wrapText="1"/>
    </xf>
    <xf numFmtId="44" fontId="6" fillId="6" borderId="2" xfId="1" applyNumberFormat="1" applyFont="1" applyFill="1" applyBorder="1" applyAlignment="1">
      <alignment horizontal="right" vertical="center" wrapText="1"/>
    </xf>
    <xf numFmtId="0" fontId="6" fillId="0" borderId="12" xfId="0" applyFont="1" applyBorder="1" applyAlignment="1">
      <alignment horizontal="center" vertical="center" wrapText="1"/>
    </xf>
    <xf numFmtId="2" fontId="6" fillId="0" borderId="12" xfId="0" applyNumberFormat="1" applyFont="1" applyBorder="1" applyAlignment="1">
      <alignment horizontal="right" vertical="center" wrapText="1"/>
    </xf>
    <xf numFmtId="44" fontId="6" fillId="0" borderId="12" xfId="1" applyNumberFormat="1" applyFont="1" applyBorder="1" applyAlignment="1">
      <alignment horizontal="right" vertical="center" wrapText="1"/>
    </xf>
    <xf numFmtId="0" fontId="6" fillId="0" borderId="41" xfId="0" applyFont="1" applyFill="1" applyBorder="1" applyAlignment="1">
      <alignment horizontal="center" vertical="center" wrapText="1"/>
    </xf>
    <xf numFmtId="2" fontId="6" fillId="0" borderId="41" xfId="0" applyNumberFormat="1" applyFont="1" applyFill="1" applyBorder="1" applyAlignment="1">
      <alignment horizontal="right" vertical="center" wrapText="1"/>
    </xf>
    <xf numFmtId="0" fontId="6" fillId="0" borderId="43" xfId="0" applyFont="1" applyFill="1" applyBorder="1" applyAlignment="1">
      <alignment horizontal="center" vertical="center" wrapText="1"/>
    </xf>
    <xf numFmtId="2" fontId="6" fillId="0" borderId="43" xfId="0" applyNumberFormat="1" applyFont="1" applyFill="1" applyBorder="1" applyAlignment="1">
      <alignment horizontal="right" vertical="center" wrapText="1"/>
    </xf>
    <xf numFmtId="0" fontId="6" fillId="0" borderId="12" xfId="0" applyFont="1" applyFill="1" applyBorder="1" applyAlignment="1">
      <alignment horizontal="center" vertical="center" wrapText="1"/>
    </xf>
    <xf numFmtId="2" fontId="6" fillId="0" borderId="12" xfId="0" applyNumberFormat="1" applyFont="1" applyFill="1" applyBorder="1" applyAlignment="1">
      <alignment horizontal="right" vertical="center" wrapText="1"/>
    </xf>
    <xf numFmtId="0" fontId="46" fillId="0" borderId="7" xfId="26" applyFont="1" applyBorder="1" applyAlignment="1">
      <alignment horizontal="center" vertical="center" wrapText="1"/>
    </xf>
    <xf numFmtId="2" fontId="6" fillId="0" borderId="7" xfId="26" applyNumberFormat="1" applyFont="1" applyBorder="1" applyAlignment="1">
      <alignment horizontal="center" vertical="center" wrapText="1"/>
    </xf>
    <xf numFmtId="0" fontId="39" fillId="6" borderId="39" xfId="0" applyFont="1" applyFill="1" applyBorder="1" applyAlignment="1">
      <alignment horizontal="left" vertical="center" wrapText="1"/>
    </xf>
    <xf numFmtId="0" fontId="39" fillId="6" borderId="2" xfId="0" applyFont="1" applyFill="1" applyBorder="1" applyAlignment="1">
      <alignment horizontal="center" vertical="center" wrapText="1"/>
    </xf>
    <xf numFmtId="2" fontId="39" fillId="6" borderId="2" xfId="0" applyNumberFormat="1" applyFont="1" applyFill="1" applyBorder="1" applyAlignment="1">
      <alignment horizontal="right" vertical="center" wrapText="1"/>
    </xf>
    <xf numFmtId="44" fontId="39" fillId="6" borderId="2" xfId="1" applyNumberFormat="1" applyFont="1" applyFill="1" applyBorder="1" applyAlignment="1">
      <alignment horizontal="right" vertical="center" wrapText="1"/>
    </xf>
    <xf numFmtId="0" fontId="39" fillId="4" borderId="0" xfId="0" applyFont="1" applyFill="1" applyBorder="1" applyAlignment="1">
      <alignment horizontal="left" vertical="center" wrapText="1"/>
    </xf>
    <xf numFmtId="0" fontId="39" fillId="4" borderId="0" xfId="0" applyFont="1" applyFill="1" applyBorder="1" applyAlignment="1">
      <alignment horizontal="center" vertical="center" wrapText="1"/>
    </xf>
    <xf numFmtId="2" fontId="39" fillId="4" borderId="0" xfId="0" applyNumberFormat="1" applyFont="1" applyFill="1" applyBorder="1" applyAlignment="1">
      <alignment horizontal="right" vertical="center" wrapText="1"/>
    </xf>
    <xf numFmtId="44" fontId="39" fillId="4" borderId="0" xfId="1" applyNumberFormat="1" applyFont="1" applyFill="1" applyBorder="1" applyAlignment="1">
      <alignment horizontal="right" vertical="center" wrapText="1"/>
    </xf>
    <xf numFmtId="0" fontId="6" fillId="5" borderId="2" xfId="0" applyFont="1" applyFill="1" applyBorder="1" applyAlignment="1">
      <alignment horizontal="center" vertical="center" wrapText="1"/>
    </xf>
    <xf numFmtId="2" fontId="6" fillId="5" borderId="2" xfId="0" applyNumberFormat="1" applyFont="1" applyFill="1" applyBorder="1" applyAlignment="1">
      <alignment horizontal="right" vertical="center" wrapText="1"/>
    </xf>
    <xf numFmtId="44" fontId="6" fillId="5" borderId="2" xfId="0" applyNumberFormat="1" applyFont="1" applyFill="1" applyBorder="1" applyAlignment="1">
      <alignment horizontal="right" vertical="center" wrapText="1"/>
    </xf>
    <xf numFmtId="44" fontId="6" fillId="0" borderId="30" xfId="1" applyNumberFormat="1" applyFont="1" applyBorder="1" applyAlignment="1">
      <alignment horizontal="right" vertical="center" wrapText="1"/>
    </xf>
    <xf numFmtId="0" fontId="6" fillId="0" borderId="7" xfId="0" applyFont="1" applyBorder="1" applyAlignment="1" applyProtection="1">
      <alignment horizontal="center" vertical="center" wrapText="1"/>
    </xf>
    <xf numFmtId="2" fontId="6" fillId="0" borderId="7" xfId="0" applyNumberFormat="1" applyFont="1" applyBorder="1" applyAlignment="1" applyProtection="1">
      <alignment horizontal="right" vertical="center" wrapText="1"/>
    </xf>
    <xf numFmtId="2" fontId="6" fillId="0" borderId="5" xfId="0" applyNumberFormat="1" applyFont="1" applyBorder="1" applyAlignment="1">
      <alignment horizontal="center" vertical="center" wrapText="1"/>
    </xf>
    <xf numFmtId="0" fontId="6" fillId="0" borderId="41" xfId="0" applyFont="1" applyBorder="1" applyAlignment="1" applyProtection="1">
      <alignment horizontal="center" vertical="center" wrapText="1"/>
    </xf>
    <xf numFmtId="2" fontId="6" fillId="0" borderId="41" xfId="0" applyNumberFormat="1" applyFont="1" applyBorder="1" applyAlignment="1" applyProtection="1">
      <alignment horizontal="right" vertical="center" wrapText="1"/>
    </xf>
    <xf numFmtId="44" fontId="6" fillId="0" borderId="41" xfId="0" applyNumberFormat="1" applyFont="1" applyBorder="1" applyAlignment="1" applyProtection="1">
      <alignment horizontal="right" vertical="center" wrapText="1"/>
    </xf>
    <xf numFmtId="0" fontId="6" fillId="0" borderId="43" xfId="0" applyFont="1" applyBorder="1" applyAlignment="1" applyProtection="1">
      <alignment horizontal="left" vertical="center" wrapText="1"/>
    </xf>
    <xf numFmtId="0" fontId="6" fillId="0" borderId="43" xfId="0" applyFont="1" applyBorder="1" applyAlignment="1" applyProtection="1">
      <alignment horizontal="center" vertical="center" wrapText="1"/>
    </xf>
    <xf numFmtId="2" fontId="6" fillId="0" borderId="43" xfId="0" applyNumberFormat="1" applyFont="1" applyBorder="1" applyAlignment="1" applyProtection="1">
      <alignment horizontal="right" vertical="center" wrapText="1"/>
    </xf>
    <xf numFmtId="0" fontId="6" fillId="0" borderId="12" xfId="0" applyFont="1" applyBorder="1" applyAlignment="1" applyProtection="1">
      <alignment horizontal="left" vertical="center" wrapText="1"/>
    </xf>
    <xf numFmtId="0" fontId="6" fillId="0" borderId="12" xfId="0" applyFont="1" applyBorder="1" applyAlignment="1" applyProtection="1">
      <alignment horizontal="center" vertical="center" wrapText="1"/>
    </xf>
    <xf numFmtId="2" fontId="6" fillId="0" borderId="12" xfId="0" applyNumberFormat="1" applyFont="1" applyBorder="1" applyAlignment="1" applyProtection="1">
      <alignment horizontal="right" vertical="center" wrapText="1"/>
    </xf>
    <xf numFmtId="2" fontId="6" fillId="0" borderId="5" xfId="0" applyNumberFormat="1" applyFont="1" applyBorder="1" applyAlignment="1">
      <alignment horizontal="right" vertical="center" wrapText="1"/>
    </xf>
    <xf numFmtId="0" fontId="39" fillId="5" borderId="39" xfId="0" applyFont="1" applyFill="1" applyBorder="1" applyAlignment="1">
      <alignment horizontal="left" vertical="center" wrapText="1"/>
    </xf>
    <xf numFmtId="0" fontId="39" fillId="5" borderId="2" xfId="0" applyFont="1" applyFill="1" applyBorder="1" applyAlignment="1">
      <alignment horizontal="center" vertical="center" wrapText="1"/>
    </xf>
    <xf numFmtId="2" fontId="39" fillId="5" borderId="2" xfId="0" applyNumberFormat="1" applyFont="1" applyFill="1" applyBorder="1" applyAlignment="1">
      <alignment horizontal="right" vertical="center" wrapText="1"/>
    </xf>
    <xf numFmtId="44" fontId="39" fillId="5" borderId="2" xfId="1" applyNumberFormat="1" applyFont="1" applyFill="1" applyBorder="1" applyAlignment="1">
      <alignment horizontal="right" vertical="center" wrapText="1"/>
    </xf>
    <xf numFmtId="0" fontId="39" fillId="7" borderId="1" xfId="0" applyFont="1" applyFill="1" applyBorder="1" applyAlignment="1">
      <alignment horizontal="left"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right" vertical="center" wrapText="1"/>
    </xf>
    <xf numFmtId="44" fontId="6" fillId="7" borderId="2" xfId="1" applyNumberFormat="1" applyFont="1" applyFill="1" applyBorder="1" applyAlignment="1">
      <alignment horizontal="right" vertical="center" wrapText="1"/>
    </xf>
    <xf numFmtId="2" fontId="6" fillId="0" borderId="7" xfId="36" applyNumberFormat="1" applyFont="1" applyBorder="1" applyAlignment="1">
      <alignment horizontal="right" vertical="center" wrapText="1"/>
    </xf>
    <xf numFmtId="0" fontId="39" fillId="7" borderId="39" xfId="0" applyFont="1" applyFill="1" applyBorder="1" applyAlignment="1">
      <alignment horizontal="left" vertical="center" wrapText="1"/>
    </xf>
    <xf numFmtId="0" fontId="39" fillId="7" borderId="2" xfId="0" applyFont="1" applyFill="1" applyBorder="1" applyAlignment="1">
      <alignment horizontal="center" vertical="center" wrapText="1"/>
    </xf>
    <xf numFmtId="2" fontId="39" fillId="7" borderId="2" xfId="0" applyNumberFormat="1" applyFont="1" applyFill="1" applyBorder="1" applyAlignment="1">
      <alignment horizontal="right" vertical="center" wrapText="1"/>
    </xf>
    <xf numFmtId="44" fontId="39" fillId="7" borderId="2" xfId="1" applyNumberFormat="1" applyFont="1" applyFill="1" applyBorder="1" applyAlignment="1">
      <alignment horizontal="right" vertical="center" wrapText="1"/>
    </xf>
    <xf numFmtId="0" fontId="6" fillId="0" borderId="0" xfId="0" applyFont="1" applyFill="1" applyBorder="1" applyAlignment="1">
      <alignment vertical="center" wrapText="1"/>
    </xf>
    <xf numFmtId="2" fontId="6" fillId="0" borderId="0" xfId="0" applyNumberFormat="1" applyFont="1" applyAlignment="1">
      <alignment horizontal="center" vertical="center" wrapText="1"/>
    </xf>
    <xf numFmtId="44" fontId="6" fillId="4" borderId="12" xfId="1" applyNumberFormat="1" applyFont="1" applyFill="1" applyBorder="1" applyAlignment="1">
      <alignment horizontal="right"/>
    </xf>
    <xf numFmtId="49" fontId="51" fillId="0" borderId="0" xfId="0" applyNumberFormat="1" applyFont="1" applyFill="1" applyBorder="1" applyAlignment="1">
      <alignment horizontal="left" vertical="center" wrapText="1"/>
    </xf>
    <xf numFmtId="0" fontId="52" fillId="0" borderId="0" xfId="0" applyFont="1" applyAlignment="1">
      <alignment vertical="center"/>
    </xf>
    <xf numFmtId="49" fontId="54" fillId="0" borderId="0" xfId="0" applyNumberFormat="1" applyFont="1" applyFill="1" applyBorder="1" applyAlignment="1">
      <alignment horizontal="left" vertical="center"/>
    </xf>
    <xf numFmtId="49" fontId="55" fillId="0" borderId="0" xfId="0" applyNumberFormat="1" applyFont="1" applyFill="1" applyBorder="1" applyAlignment="1">
      <alignment vertical="center" wrapText="1"/>
    </xf>
    <xf numFmtId="2" fontId="55" fillId="0" borderId="0" xfId="0" applyNumberFormat="1" applyFont="1" applyFill="1" applyBorder="1" applyAlignment="1">
      <alignment vertical="center"/>
    </xf>
    <xf numFmtId="4" fontId="55" fillId="0" borderId="0" xfId="0" applyNumberFormat="1" applyFont="1" applyFill="1" applyBorder="1" applyAlignment="1">
      <alignment vertical="center"/>
    </xf>
    <xf numFmtId="44" fontId="6" fillId="4" borderId="12" xfId="1" applyNumberFormat="1" applyFont="1" applyFill="1" applyBorder="1" applyAlignment="1">
      <alignment horizontal="right" vertical="center"/>
    </xf>
    <xf numFmtId="0" fontId="11" fillId="0" borderId="0" xfId="0" applyFont="1" applyFill="1" applyAlignment="1">
      <alignment horizontal="center" vertical="center"/>
    </xf>
    <xf numFmtId="44" fontId="6" fillId="0" borderId="41" xfId="1" applyNumberFormat="1" applyFont="1" applyFill="1" applyBorder="1" applyAlignment="1">
      <alignment horizontal="right" vertical="center"/>
    </xf>
    <xf numFmtId="0" fontId="11" fillId="0" borderId="7" xfId="0" applyFont="1" applyFill="1" applyBorder="1" applyAlignment="1">
      <alignment horizontal="center" vertical="center"/>
    </xf>
    <xf numFmtId="2" fontId="11" fillId="0" borderId="7" xfId="0" applyNumberFormat="1" applyFont="1" applyFill="1" applyBorder="1" applyAlignment="1">
      <alignment horizontal="right" vertical="center"/>
    </xf>
    <xf numFmtId="0" fontId="46" fillId="0" borderId="7" xfId="0" applyNumberFormat="1" applyFont="1" applyFill="1" applyBorder="1" applyAlignment="1" applyProtection="1">
      <alignment vertical="center" wrapText="1"/>
      <protection locked="0"/>
    </xf>
    <xf numFmtId="44" fontId="46" fillId="0" borderId="29" xfId="1" applyNumberFormat="1" applyFont="1" applyBorder="1" applyAlignment="1">
      <alignment horizontal="right" vertical="center"/>
    </xf>
    <xf numFmtId="0" fontId="53" fillId="0" borderId="0" xfId="0" applyFont="1" applyAlignment="1">
      <alignment vertical="center" wrapText="1"/>
    </xf>
    <xf numFmtId="170" fontId="56" fillId="0" borderId="0" xfId="0" applyNumberFormat="1" applyFont="1" applyFill="1" applyBorder="1" applyAlignment="1">
      <alignment horizontal="right" vertical="center" wrapText="1"/>
    </xf>
    <xf numFmtId="44" fontId="6" fillId="0" borderId="41" xfId="1" applyNumberFormat="1" applyFont="1" applyFill="1" applyBorder="1" applyAlignment="1">
      <alignment horizontal="right" vertical="center" wrapText="1"/>
    </xf>
    <xf numFmtId="44" fontId="40" fillId="0" borderId="0" xfId="0" applyNumberFormat="1" applyFont="1" applyAlignment="1">
      <alignment horizontal="right" vertical="center" wrapText="1"/>
    </xf>
    <xf numFmtId="49" fontId="49" fillId="0" borderId="0" xfId="0" applyNumberFormat="1" applyFont="1" applyAlignment="1">
      <alignment horizontal="left" vertical="center" wrapText="1"/>
    </xf>
    <xf numFmtId="49" fontId="39" fillId="0" borderId="0" xfId="0" applyNumberFormat="1" applyFont="1" applyAlignment="1">
      <alignment horizontal="left" vertical="center"/>
    </xf>
    <xf numFmtId="49" fontId="39" fillId="0" borderId="0" xfId="0" applyNumberFormat="1" applyFont="1" applyAlignment="1">
      <alignment vertical="center" wrapText="1"/>
    </xf>
    <xf numFmtId="2" fontId="39" fillId="0" borderId="0" xfId="0" applyNumberFormat="1" applyFont="1" applyAlignment="1">
      <alignment vertical="center"/>
    </xf>
    <xf numFmtId="4" fontId="39" fillId="0" borderId="0" xfId="0" applyNumberFormat="1" applyFont="1" applyAlignment="1">
      <alignment vertical="center"/>
    </xf>
    <xf numFmtId="170" fontId="50" fillId="0" borderId="0" xfId="0" applyNumberFormat="1" applyFont="1" applyAlignment="1">
      <alignment horizontal="right" vertical="center"/>
    </xf>
    <xf numFmtId="0" fontId="6" fillId="0" borderId="41" xfId="0" applyFont="1" applyBorder="1" applyAlignment="1">
      <alignment horizontal="center" vertical="center"/>
    </xf>
    <xf numFmtId="2" fontId="48" fillId="0" borderId="41" xfId="0" applyNumberFormat="1" applyFont="1" applyBorder="1" applyAlignment="1">
      <alignment horizontal="right" vertical="center"/>
    </xf>
    <xf numFmtId="49" fontId="6" fillId="0" borderId="44" xfId="0" applyNumberFormat="1" applyFont="1" applyBorder="1" applyAlignment="1">
      <alignment horizontal="center" vertical="center"/>
    </xf>
    <xf numFmtId="0" fontId="6" fillId="0" borderId="43" xfId="0" applyFont="1" applyBorder="1" applyAlignment="1">
      <alignment horizontal="left" vertical="center" wrapText="1"/>
    </xf>
    <xf numFmtId="0" fontId="6" fillId="0" borderId="43" xfId="0" applyFont="1" applyBorder="1" applyAlignment="1">
      <alignment horizontal="center" vertical="center"/>
    </xf>
    <xf numFmtId="2" fontId="6" fillId="0" borderId="43" xfId="0" applyNumberFormat="1" applyFont="1" applyBorder="1" applyAlignment="1">
      <alignment horizontal="right" vertical="center"/>
    </xf>
    <xf numFmtId="0" fontId="6" fillId="0" borderId="12" xfId="0" applyFont="1" applyBorder="1" applyAlignment="1">
      <alignment horizontal="left" vertical="center" wrapText="1"/>
    </xf>
    <xf numFmtId="0" fontId="39" fillId="4" borderId="0" xfId="0" applyFont="1" applyFill="1" applyAlignment="1">
      <alignment horizontal="left" vertical="center"/>
    </xf>
    <xf numFmtId="0" fontId="39" fillId="4" borderId="0" xfId="0" applyFont="1" applyFill="1" applyAlignment="1">
      <alignment horizontal="center" vertical="center"/>
    </xf>
    <xf numFmtId="2" fontId="39" fillId="4" borderId="0" xfId="0" applyNumberFormat="1" applyFont="1" applyFill="1" applyAlignment="1">
      <alignment horizontal="right" vertical="center"/>
    </xf>
    <xf numFmtId="0" fontId="6" fillId="0" borderId="41" xfId="0" applyFont="1" applyBorder="1" applyAlignment="1">
      <alignment horizontal="left" vertical="center" wrapText="1"/>
    </xf>
    <xf numFmtId="2" fontId="6" fillId="0" borderId="41" xfId="0" applyNumberFormat="1" applyFont="1" applyBorder="1" applyAlignment="1">
      <alignment horizontal="right" vertical="center"/>
    </xf>
    <xf numFmtId="44" fontId="6" fillId="0" borderId="41" xfId="0" applyNumberFormat="1" applyFont="1" applyBorder="1" applyAlignment="1">
      <alignment horizontal="right" vertical="center"/>
    </xf>
    <xf numFmtId="0" fontId="6" fillId="0" borderId="43" xfId="0" applyFont="1" applyBorder="1" applyAlignment="1">
      <alignment horizontal="left" vertical="center"/>
    </xf>
    <xf numFmtId="0" fontId="6" fillId="0" borderId="7" xfId="0" applyFont="1" applyBorder="1" applyAlignment="1" applyProtection="1">
      <alignment vertical="center" wrapText="1"/>
      <protection locked="0"/>
    </xf>
    <xf numFmtId="49" fontId="46" fillId="0" borderId="40" xfId="0" applyNumberFormat="1" applyFont="1" applyBorder="1" applyAlignment="1">
      <alignment horizontal="center" vertical="center"/>
    </xf>
    <xf numFmtId="49" fontId="46" fillId="0" borderId="28" xfId="0" applyNumberFormat="1" applyFont="1" applyBorder="1" applyAlignment="1">
      <alignment horizontal="center" vertical="center"/>
    </xf>
    <xf numFmtId="0" fontId="46" fillId="0" borderId="7" xfId="0" applyFont="1" applyBorder="1" applyAlignment="1">
      <alignment vertical="center" wrapText="1"/>
    </xf>
    <xf numFmtId="0" fontId="46" fillId="0" borderId="7" xfId="0" applyFont="1" applyBorder="1" applyAlignment="1">
      <alignment horizontal="center" vertical="center"/>
    </xf>
    <xf numFmtId="44" fontId="46" fillId="0" borderId="29" xfId="17" applyNumberFormat="1" applyFont="1" applyFill="1" applyBorder="1" applyAlignment="1">
      <alignment horizontal="right" vertical="center"/>
    </xf>
    <xf numFmtId="49" fontId="6" fillId="0" borderId="0" xfId="26" applyNumberFormat="1" applyFont="1" applyAlignment="1">
      <alignment horizontal="center" vertical="top"/>
    </xf>
    <xf numFmtId="44" fontId="6" fillId="0" borderId="0" xfId="26" applyNumberFormat="1" applyFont="1" applyAlignment="1">
      <alignment horizontal="right"/>
    </xf>
    <xf numFmtId="0" fontId="6" fillId="0" borderId="0" xfId="26" applyFont="1"/>
    <xf numFmtId="0" fontId="6" fillId="0" borderId="0" xfId="26" applyFont="1" applyAlignment="1">
      <alignment vertical="top"/>
    </xf>
    <xf numFmtId="0" fontId="6" fillId="0" borderId="0" xfId="26" applyFont="1" applyAlignment="1">
      <alignment horizontal="center"/>
    </xf>
    <xf numFmtId="2" fontId="6" fillId="0" borderId="0" xfId="26" applyNumberFormat="1" applyFont="1" applyAlignment="1">
      <alignment horizontal="right"/>
    </xf>
    <xf numFmtId="49" fontId="39" fillId="2" borderId="22" xfId="26" applyNumberFormat="1" applyFont="1" applyFill="1" applyBorder="1" applyAlignment="1">
      <alignment horizontal="center" vertical="center" wrapText="1"/>
    </xf>
    <xf numFmtId="0" fontId="39" fillId="2" borderId="23" xfId="26" applyFont="1" applyFill="1" applyBorder="1" applyAlignment="1">
      <alignment horizontal="center" vertical="top"/>
    </xf>
    <xf numFmtId="0" fontId="39" fillId="2" borderId="23" xfId="26" applyFont="1" applyFill="1" applyBorder="1" applyAlignment="1">
      <alignment horizontal="center" vertical="center"/>
    </xf>
    <xf numFmtId="2" fontId="39" fillId="2" borderId="23" xfId="26" applyNumberFormat="1" applyFont="1" applyFill="1" applyBorder="1" applyAlignment="1">
      <alignment horizontal="right" vertical="center"/>
    </xf>
    <xf numFmtId="44" fontId="39" fillId="2" borderId="24" xfId="26" applyNumberFormat="1" applyFont="1" applyFill="1" applyBorder="1" applyAlignment="1">
      <alignment horizontal="right" vertical="center"/>
    </xf>
    <xf numFmtId="49" fontId="6" fillId="0" borderId="32" xfId="26" applyNumberFormat="1" applyFont="1" applyBorder="1" applyAlignment="1">
      <alignment horizontal="center" vertical="top"/>
    </xf>
    <xf numFmtId="0" fontId="39" fillId="8" borderId="1" xfId="26" applyFont="1" applyFill="1" applyBorder="1" applyAlignment="1">
      <alignment horizontal="left" vertical="top"/>
    </xf>
    <xf numFmtId="0" fontId="6" fillId="8" borderId="2" xfId="26" applyFont="1" applyFill="1" applyBorder="1" applyAlignment="1">
      <alignment horizontal="center"/>
    </xf>
    <xf numFmtId="2" fontId="6" fillId="8" borderId="2" xfId="26" applyNumberFormat="1" applyFont="1" applyFill="1" applyBorder="1" applyAlignment="1">
      <alignment horizontal="right"/>
    </xf>
    <xf numFmtId="44" fontId="6" fillId="8" borderId="2" xfId="26" applyNumberFormat="1" applyFont="1" applyFill="1" applyBorder="1" applyAlignment="1">
      <alignment horizontal="right"/>
    </xf>
    <xf numFmtId="44" fontId="6" fillId="8" borderId="6" xfId="26" applyNumberFormat="1" applyFont="1" applyFill="1" applyBorder="1" applyAlignment="1">
      <alignment horizontal="right"/>
    </xf>
    <xf numFmtId="49" fontId="6" fillId="0" borderId="33" xfId="26" applyNumberFormat="1" applyFont="1" applyBorder="1" applyAlignment="1">
      <alignment horizontal="center" vertical="top"/>
    </xf>
    <xf numFmtId="0" fontId="6" fillId="0" borderId="7" xfId="26" applyFont="1" applyBorder="1" applyAlignment="1">
      <alignment horizontal="left" vertical="top" wrapText="1" shrinkToFit="1"/>
    </xf>
    <xf numFmtId="49" fontId="39" fillId="3" borderId="22" xfId="26" applyNumberFormat="1" applyFont="1" applyFill="1" applyBorder="1" applyAlignment="1">
      <alignment horizontal="center" vertical="center"/>
    </xf>
    <xf numFmtId="0" fontId="39" fillId="3" borderId="23" xfId="26" applyFont="1" applyFill="1" applyBorder="1" applyAlignment="1">
      <alignment horizontal="left" vertical="top"/>
    </xf>
    <xf numFmtId="0" fontId="39" fillId="3" borderId="23" xfId="26" applyFont="1" applyFill="1" applyBorder="1" applyAlignment="1">
      <alignment horizontal="center"/>
    </xf>
    <xf numFmtId="44" fontId="39" fillId="3" borderId="24" xfId="26" applyNumberFormat="1" applyFont="1" applyFill="1" applyBorder="1" applyAlignment="1">
      <alignment horizontal="right" vertical="center"/>
    </xf>
    <xf numFmtId="49" fontId="39" fillId="4" borderId="31" xfId="26" applyNumberFormat="1" applyFont="1" applyFill="1" applyBorder="1" applyAlignment="1">
      <alignment horizontal="center" vertical="top"/>
    </xf>
    <xf numFmtId="0" fontId="39" fillId="4" borderId="31" xfId="26" applyFont="1" applyFill="1" applyBorder="1" applyAlignment="1">
      <alignment horizontal="left" vertical="top"/>
    </xf>
    <xf numFmtId="0" fontId="39" fillId="4" borderId="31" xfId="26" applyFont="1" applyFill="1" applyBorder="1" applyAlignment="1">
      <alignment horizontal="center"/>
    </xf>
    <xf numFmtId="44" fontId="39" fillId="4" borderId="31" xfId="26" applyNumberFormat="1" applyFont="1" applyFill="1" applyBorder="1" applyAlignment="1">
      <alignment horizontal="right"/>
    </xf>
    <xf numFmtId="49" fontId="6" fillId="0" borderId="35" xfId="26" applyNumberFormat="1" applyFont="1" applyBorder="1" applyAlignment="1">
      <alignment horizontal="center" vertical="top"/>
    </xf>
    <xf numFmtId="0" fontId="39" fillId="6" borderId="1" xfId="26" applyFont="1" applyFill="1" applyBorder="1" applyAlignment="1">
      <alignment horizontal="left" vertical="top"/>
    </xf>
    <xf numFmtId="0" fontId="6" fillId="6" borderId="2" xfId="26" applyFont="1" applyFill="1" applyBorder="1" applyAlignment="1">
      <alignment horizontal="center"/>
    </xf>
    <xf numFmtId="49" fontId="6" fillId="0" borderId="36" xfId="26" applyNumberFormat="1" applyFont="1" applyBorder="1" applyAlignment="1">
      <alignment horizontal="center" vertical="top"/>
    </xf>
    <xf numFmtId="0" fontId="6" fillId="0" borderId="12" xfId="26" applyFont="1" applyBorder="1" applyAlignment="1">
      <alignment horizontal="center"/>
    </xf>
    <xf numFmtId="0" fontId="6" fillId="0" borderId="7" xfId="26" applyFont="1" applyBorder="1" applyAlignment="1">
      <alignment vertical="top" wrapText="1"/>
    </xf>
    <xf numFmtId="49" fontId="46" fillId="0" borderId="40" xfId="26" applyNumberFormat="1" applyFont="1" applyBorder="1" applyAlignment="1">
      <alignment horizontal="center" vertical="top"/>
    </xf>
    <xf numFmtId="0" fontId="46" fillId="0" borderId="41" xfId="26" applyFont="1" applyBorder="1" applyAlignment="1">
      <alignment vertical="top" wrapText="1"/>
    </xf>
    <xf numFmtId="0" fontId="6" fillId="0" borderId="41" xfId="26" applyFont="1" applyBorder="1" applyAlignment="1">
      <alignment horizontal="center"/>
    </xf>
    <xf numFmtId="49" fontId="6" fillId="0" borderId="44" xfId="26" applyNumberFormat="1" applyFont="1" applyBorder="1" applyAlignment="1">
      <alignment horizontal="center" vertical="top"/>
    </xf>
    <xf numFmtId="0" fontId="6" fillId="0" borderId="43" xfId="26" applyFont="1" applyBorder="1" applyAlignment="1">
      <alignment horizontal="left" vertical="top" wrapText="1"/>
    </xf>
    <xf numFmtId="0" fontId="6" fillId="0" borderId="43" xfId="26" applyFont="1" applyBorder="1" applyAlignment="1">
      <alignment horizontal="center"/>
    </xf>
    <xf numFmtId="0" fontId="46" fillId="4" borderId="7" xfId="26" applyFont="1" applyFill="1" applyBorder="1" applyAlignment="1">
      <alignment horizontal="left" vertical="top" wrapText="1"/>
    </xf>
    <xf numFmtId="0" fontId="6" fillId="4" borderId="7" xfId="26" applyFont="1" applyFill="1" applyBorder="1" applyAlignment="1">
      <alignment horizontal="left" vertical="top" wrapText="1"/>
    </xf>
    <xf numFmtId="49" fontId="39" fillId="6" borderId="1" xfId="26" applyNumberFormat="1" applyFont="1" applyFill="1" applyBorder="1" applyAlignment="1">
      <alignment horizontal="center" vertical="center"/>
    </xf>
    <xf numFmtId="0" fontId="39" fillId="6" borderId="39" xfId="26" applyFont="1" applyFill="1" applyBorder="1" applyAlignment="1">
      <alignment horizontal="left" vertical="top"/>
    </xf>
    <xf numFmtId="0" fontId="39" fillId="6" borderId="2" xfId="26" applyFont="1" applyFill="1" applyBorder="1" applyAlignment="1">
      <alignment horizontal="center"/>
    </xf>
    <xf numFmtId="0" fontId="39" fillId="4" borderId="0" xfId="26" applyFont="1" applyFill="1" applyAlignment="1">
      <alignment horizontal="left" vertical="top"/>
    </xf>
    <xf numFmtId="0" fontId="39" fillId="4" borderId="0" xfId="26" applyFont="1" applyFill="1" applyAlignment="1">
      <alignment horizontal="center"/>
    </xf>
    <xf numFmtId="49" fontId="6" fillId="0" borderId="38" xfId="26" applyNumberFormat="1" applyFont="1" applyBorder="1" applyAlignment="1">
      <alignment horizontal="center" vertical="top"/>
    </xf>
    <xf numFmtId="0" fontId="39" fillId="5" borderId="1" xfId="26" applyFont="1" applyFill="1" applyBorder="1" applyAlignment="1">
      <alignment horizontal="left" vertical="top" wrapText="1"/>
    </xf>
    <xf numFmtId="0" fontId="6" fillId="5" borderId="2" xfId="26" applyFont="1" applyFill="1" applyBorder="1" applyAlignment="1">
      <alignment horizontal="center"/>
    </xf>
    <xf numFmtId="44" fontId="39" fillId="5" borderId="6" xfId="26" applyNumberFormat="1" applyFont="1" applyFill="1" applyBorder="1" applyAlignment="1">
      <alignment horizontal="right"/>
    </xf>
    <xf numFmtId="0" fontId="6" fillId="0" borderId="30" xfId="26" applyFont="1" applyBorder="1" applyAlignment="1">
      <alignment horizontal="center"/>
    </xf>
    <xf numFmtId="49" fontId="6" fillId="0" borderId="40" xfId="26" applyNumberFormat="1" applyFont="1" applyBorder="1" applyAlignment="1">
      <alignment horizontal="center" vertical="top"/>
    </xf>
    <xf numFmtId="0" fontId="6" fillId="0" borderId="41" xfId="26" applyFont="1" applyBorder="1" applyAlignment="1">
      <alignment horizontal="left" vertical="top" wrapText="1"/>
    </xf>
    <xf numFmtId="49" fontId="6" fillId="0" borderId="43" xfId="26" applyNumberFormat="1" applyFont="1" applyBorder="1" applyAlignment="1">
      <alignment horizontal="center" vertical="top"/>
    </xf>
    <xf numFmtId="0" fontId="6" fillId="0" borderId="43" xfId="26" applyFont="1" applyBorder="1" applyAlignment="1">
      <alignment horizontal="left" vertical="top"/>
    </xf>
    <xf numFmtId="0" fontId="6" fillId="4" borderId="7" xfId="26" applyFont="1" applyFill="1" applyBorder="1" applyAlignment="1">
      <alignment vertical="top" wrapText="1"/>
    </xf>
    <xf numFmtId="49" fontId="39" fillId="5" borderId="1" xfId="26" applyNumberFormat="1" applyFont="1" applyFill="1" applyBorder="1" applyAlignment="1">
      <alignment horizontal="center" vertical="center"/>
    </xf>
    <xf numFmtId="0" fontId="39" fillId="5" borderId="39" xfId="26" applyFont="1" applyFill="1" applyBorder="1" applyAlignment="1">
      <alignment horizontal="left" vertical="top"/>
    </xf>
    <xf numFmtId="0" fontId="39" fillId="5" borderId="2" xfId="26" applyFont="1" applyFill="1" applyBorder="1" applyAlignment="1">
      <alignment horizontal="center"/>
    </xf>
    <xf numFmtId="0" fontId="39" fillId="7" borderId="1" xfId="26" applyFont="1" applyFill="1" applyBorder="1" applyAlignment="1">
      <alignment horizontal="left" vertical="top"/>
    </xf>
    <xf numFmtId="0" fontId="6" fillId="7" borderId="2" xfId="26" applyFont="1" applyFill="1" applyBorder="1" applyAlignment="1">
      <alignment horizontal="center"/>
    </xf>
    <xf numFmtId="49" fontId="39" fillId="7" borderId="1" xfId="26" applyNumberFormat="1" applyFont="1" applyFill="1" applyBorder="1" applyAlignment="1">
      <alignment horizontal="center" vertical="center"/>
    </xf>
    <xf numFmtId="0" fontId="39" fillId="7" borderId="39" xfId="26" applyFont="1" applyFill="1" applyBorder="1" applyAlignment="1">
      <alignment horizontal="left" vertical="top"/>
    </xf>
    <xf numFmtId="0" fontId="39" fillId="7" borderId="2" xfId="26" applyFont="1" applyFill="1" applyBorder="1" applyAlignment="1">
      <alignment horizontal="center"/>
    </xf>
    <xf numFmtId="2" fontId="39" fillId="7" borderId="2" xfId="26" applyNumberFormat="1" applyFont="1" applyFill="1" applyBorder="1" applyAlignment="1">
      <alignment horizontal="right"/>
    </xf>
    <xf numFmtId="49" fontId="49" fillId="0" borderId="0" xfId="26" applyNumberFormat="1" applyFont="1" applyAlignment="1">
      <alignment horizontal="left" vertical="top" wrapText="1"/>
    </xf>
    <xf numFmtId="0" fontId="48" fillId="0" borderId="0" xfId="26" applyFont="1"/>
    <xf numFmtId="0" fontId="40" fillId="0" borderId="0" xfId="26" applyFont="1"/>
    <xf numFmtId="49" fontId="39" fillId="0" borderId="0" xfId="26" applyNumberFormat="1" applyFont="1" applyAlignment="1">
      <alignment horizontal="left" vertical="top"/>
    </xf>
    <xf numFmtId="49" fontId="39" fillId="0" borderId="0" xfId="26" applyNumberFormat="1" applyFont="1" applyAlignment="1">
      <alignment wrapText="1"/>
    </xf>
    <xf numFmtId="2" fontId="39" fillId="0" borderId="0" xfId="26" applyNumberFormat="1" applyFont="1" applyAlignment="1">
      <alignment vertical="top"/>
    </xf>
    <xf numFmtId="4" fontId="39" fillId="0" borderId="0" xfId="26" applyNumberFormat="1" applyFont="1"/>
    <xf numFmtId="170" fontId="50" fillId="0" borderId="0" xfId="26" applyNumberFormat="1" applyFont="1" applyAlignment="1">
      <alignment horizontal="right"/>
    </xf>
    <xf numFmtId="49" fontId="6" fillId="0" borderId="0" xfId="26" applyNumberFormat="1" applyFont="1" applyAlignment="1">
      <alignment horizontal="center" vertical="center"/>
    </xf>
    <xf numFmtId="49" fontId="49" fillId="0" borderId="0" xfId="26" applyNumberFormat="1" applyFont="1" applyAlignment="1">
      <alignment horizontal="left" vertical="center" wrapText="1"/>
    </xf>
    <xf numFmtId="0" fontId="48" fillId="0" borderId="0" xfId="26" applyFont="1" applyAlignment="1">
      <alignment vertical="center"/>
    </xf>
    <xf numFmtId="0" fontId="40" fillId="0" borderId="0" xfId="26" applyFont="1" applyAlignment="1">
      <alignment vertical="center"/>
    </xf>
    <xf numFmtId="44" fontId="6" fillId="0" borderId="0" xfId="26" applyNumberFormat="1" applyFont="1" applyAlignment="1">
      <alignment horizontal="right" vertical="center"/>
    </xf>
    <xf numFmtId="0" fontId="6" fillId="0" borderId="0" xfId="26" applyFont="1" applyAlignment="1">
      <alignment vertical="center"/>
    </xf>
    <xf numFmtId="49" fontId="39" fillId="0" borderId="0" xfId="26" applyNumberFormat="1" applyFont="1" applyAlignment="1">
      <alignment horizontal="left" vertical="center"/>
    </xf>
    <xf numFmtId="49" fontId="39" fillId="0" borderId="0" xfId="26" applyNumberFormat="1" applyFont="1" applyAlignment="1">
      <alignment vertical="center" wrapText="1"/>
    </xf>
    <xf numFmtId="2" fontId="39" fillId="0" borderId="0" xfId="26" applyNumberFormat="1" applyFont="1" applyAlignment="1">
      <alignment vertical="center"/>
    </xf>
    <xf numFmtId="4" fontId="39" fillId="0" borderId="0" xfId="26" applyNumberFormat="1" applyFont="1" applyAlignment="1">
      <alignment vertical="center"/>
    </xf>
    <xf numFmtId="170" fontId="50" fillId="0" borderId="0" xfId="26" applyNumberFormat="1" applyFont="1" applyAlignment="1">
      <alignment horizontal="right" vertical="center"/>
    </xf>
    <xf numFmtId="0" fontId="6" fillId="0" borderId="0" xfId="26" applyFont="1" applyAlignment="1">
      <alignment horizontal="center" vertical="center"/>
    </xf>
    <xf numFmtId="2" fontId="6" fillId="0" borderId="0" xfId="26" applyNumberFormat="1" applyFont="1" applyAlignment="1">
      <alignment horizontal="right" vertical="center"/>
    </xf>
    <xf numFmtId="49" fontId="6" fillId="0" borderId="32" xfId="26" applyNumberFormat="1" applyFont="1" applyBorder="1" applyAlignment="1">
      <alignment horizontal="center" vertical="center"/>
    </xf>
    <xf numFmtId="0" fontId="39" fillId="8" borderId="1" xfId="26" applyFont="1" applyFill="1" applyBorder="1" applyAlignment="1">
      <alignment horizontal="left" vertical="center"/>
    </xf>
    <xf numFmtId="0" fontId="6" fillId="8" borderId="2" xfId="26" applyFont="1" applyFill="1" applyBorder="1" applyAlignment="1">
      <alignment horizontal="center" vertical="center"/>
    </xf>
    <xf numFmtId="2" fontId="6" fillId="8" borderId="2" xfId="26" applyNumberFormat="1" applyFont="1" applyFill="1" applyBorder="1" applyAlignment="1">
      <alignment horizontal="right" vertical="center"/>
    </xf>
    <xf numFmtId="44" fontId="6" fillId="8" borderId="2" xfId="26" applyNumberFormat="1" applyFont="1" applyFill="1" applyBorder="1" applyAlignment="1">
      <alignment horizontal="right" vertical="center"/>
    </xf>
    <xf numFmtId="44" fontId="6" fillId="8" borderId="6" xfId="26" applyNumberFormat="1" applyFont="1" applyFill="1" applyBorder="1" applyAlignment="1">
      <alignment horizontal="right" vertical="center"/>
    </xf>
    <xf numFmtId="2" fontId="6" fillId="0" borderId="7" xfId="26" applyNumberFormat="1" applyFont="1" applyBorder="1" applyAlignment="1">
      <alignment horizontal="right" vertical="center"/>
    </xf>
    <xf numFmtId="49" fontId="6" fillId="0" borderId="33" xfId="26" applyNumberFormat="1" applyFont="1" applyBorder="1" applyAlignment="1">
      <alignment horizontal="center" vertical="center"/>
    </xf>
    <xf numFmtId="0" fontId="6" fillId="0" borderId="7" xfId="26" applyFont="1" applyBorder="1" applyAlignment="1">
      <alignment horizontal="left" vertical="center" wrapText="1" shrinkToFit="1"/>
    </xf>
    <xf numFmtId="0" fontId="39" fillId="3" borderId="23" xfId="26" applyFont="1" applyFill="1" applyBorder="1" applyAlignment="1">
      <alignment horizontal="left" vertical="center"/>
    </xf>
    <xf numFmtId="0" fontId="39" fillId="3" borderId="23" xfId="26" applyFont="1" applyFill="1" applyBorder="1" applyAlignment="1">
      <alignment horizontal="center" vertical="center"/>
    </xf>
    <xf numFmtId="2" fontId="39" fillId="3" borderId="23" xfId="26" applyNumberFormat="1" applyFont="1" applyFill="1" applyBorder="1" applyAlignment="1">
      <alignment horizontal="right" vertical="center"/>
    </xf>
    <xf numFmtId="49" fontId="39" fillId="4" borderId="31" xfId="26" applyNumberFormat="1" applyFont="1" applyFill="1" applyBorder="1" applyAlignment="1">
      <alignment horizontal="center" vertical="center"/>
    </xf>
    <xf numFmtId="0" fontId="39" fillId="4" borderId="31" xfId="26" applyFont="1" applyFill="1" applyBorder="1" applyAlignment="1">
      <alignment horizontal="left" vertical="center"/>
    </xf>
    <xf numFmtId="0" fontId="39" fillId="4" borderId="31" xfId="26" applyFont="1" applyFill="1" applyBorder="1" applyAlignment="1">
      <alignment horizontal="center" vertical="center"/>
    </xf>
    <xf numFmtId="2" fontId="39" fillId="4" borderId="31" xfId="26" applyNumberFormat="1" applyFont="1" applyFill="1" applyBorder="1" applyAlignment="1">
      <alignment horizontal="right" vertical="center"/>
    </xf>
    <xf numFmtId="44" fontId="39" fillId="4" borderId="31" xfId="26" applyNumberFormat="1" applyFont="1" applyFill="1" applyBorder="1" applyAlignment="1">
      <alignment horizontal="right" vertical="center"/>
    </xf>
    <xf numFmtId="49" fontId="6" fillId="0" borderId="35" xfId="26" applyNumberFormat="1" applyFont="1" applyBorder="1" applyAlignment="1">
      <alignment horizontal="center" vertical="center"/>
    </xf>
    <xf numFmtId="0" fontId="39" fillId="6" borderId="1" xfId="26" applyFont="1" applyFill="1" applyBorder="1" applyAlignment="1">
      <alignment horizontal="left" vertical="center"/>
    </xf>
    <xf numFmtId="0" fontId="6" fillId="6" borderId="2" xfId="26" applyFont="1" applyFill="1" applyBorder="1" applyAlignment="1">
      <alignment horizontal="center" vertical="center"/>
    </xf>
    <xf numFmtId="2" fontId="6" fillId="6" borderId="2" xfId="26" applyNumberFormat="1" applyFont="1" applyFill="1" applyBorder="1" applyAlignment="1">
      <alignment horizontal="right" vertical="center"/>
    </xf>
    <xf numFmtId="49" fontId="6" fillId="0" borderId="36" xfId="26" applyNumberFormat="1" applyFont="1" applyBorder="1" applyAlignment="1">
      <alignment horizontal="center" vertical="center"/>
    </xf>
    <xf numFmtId="0" fontId="38" fillId="0" borderId="12" xfId="26" applyFont="1" applyBorder="1" applyAlignment="1">
      <alignment horizontal="left" vertical="center" wrapText="1"/>
    </xf>
    <xf numFmtId="0" fontId="6" fillId="0" borderId="12" xfId="26" applyFont="1" applyBorder="1" applyAlignment="1">
      <alignment horizontal="center" vertical="center"/>
    </xf>
    <xf numFmtId="2" fontId="6" fillId="0" borderId="12" xfId="26" applyNumberFormat="1" applyFont="1" applyBorder="1" applyAlignment="1">
      <alignment horizontal="right" vertical="center"/>
    </xf>
    <xf numFmtId="0" fontId="38" fillId="0" borderId="7" xfId="26" applyFont="1" applyBorder="1" applyAlignment="1">
      <alignment horizontal="left" vertical="center" wrapText="1"/>
    </xf>
    <xf numFmtId="0" fontId="6" fillId="0" borderId="7" xfId="26" applyFont="1" applyBorder="1" applyAlignment="1">
      <alignment vertical="center" wrapText="1"/>
    </xf>
    <xf numFmtId="49" fontId="46" fillId="0" borderId="40" xfId="26" applyNumberFormat="1" applyFont="1" applyBorder="1" applyAlignment="1">
      <alignment horizontal="center" vertical="center"/>
    </xf>
    <xf numFmtId="0" fontId="46" fillId="0" borderId="41" xfId="26" applyFont="1" applyBorder="1" applyAlignment="1">
      <alignment vertical="center" wrapText="1"/>
    </xf>
    <xf numFmtId="0" fontId="6" fillId="0" borderId="41" xfId="26" applyFont="1" applyBorder="1" applyAlignment="1">
      <alignment horizontal="center" vertical="center"/>
    </xf>
    <xf numFmtId="2" fontId="6" fillId="0" borderId="41" xfId="26" applyNumberFormat="1" applyFont="1" applyBorder="1" applyAlignment="1">
      <alignment horizontal="right" vertical="center"/>
    </xf>
    <xf numFmtId="49" fontId="6" fillId="0" borderId="44" xfId="26" applyNumberFormat="1" applyFont="1" applyBorder="1" applyAlignment="1">
      <alignment horizontal="center" vertical="center"/>
    </xf>
    <xf numFmtId="0" fontId="6" fillId="0" borderId="43" xfId="26" applyFont="1" applyBorder="1" applyAlignment="1">
      <alignment horizontal="left" vertical="center" wrapText="1"/>
    </xf>
    <xf numFmtId="0" fontId="6" fillId="0" borderId="43" xfId="26" applyFont="1" applyBorder="1" applyAlignment="1">
      <alignment horizontal="center" vertical="center"/>
    </xf>
    <xf numFmtId="2" fontId="6" fillId="0" borderId="43" xfId="26" applyNumberFormat="1" applyFont="1" applyBorder="1" applyAlignment="1">
      <alignment horizontal="right" vertical="center"/>
    </xf>
    <xf numFmtId="0" fontId="6" fillId="0" borderId="12" xfId="26" applyFont="1" applyBorder="1" applyAlignment="1">
      <alignment horizontal="left" vertical="center" wrapText="1"/>
    </xf>
    <xf numFmtId="0" fontId="46" fillId="4" borderId="7" xfId="26" applyFont="1" applyFill="1" applyBorder="1" applyAlignment="1">
      <alignment horizontal="left" vertical="center" wrapText="1"/>
    </xf>
    <xf numFmtId="0" fontId="6" fillId="4" borderId="7" xfId="26" applyFont="1" applyFill="1" applyBorder="1" applyAlignment="1">
      <alignment horizontal="left" vertical="center" wrapText="1"/>
    </xf>
    <xf numFmtId="0" fontId="39" fillId="6" borderId="39" xfId="26" applyFont="1" applyFill="1" applyBorder="1" applyAlignment="1">
      <alignment horizontal="left" vertical="center"/>
    </xf>
    <xf numFmtId="0" fontId="39" fillId="6" borderId="2" xfId="26" applyFont="1" applyFill="1" applyBorder="1" applyAlignment="1">
      <alignment horizontal="center" vertical="center"/>
    </xf>
    <xf numFmtId="2" fontId="39" fillId="6" borderId="2" xfId="26" applyNumberFormat="1" applyFont="1" applyFill="1" applyBorder="1" applyAlignment="1">
      <alignment horizontal="right" vertical="center"/>
    </xf>
    <xf numFmtId="0" fontId="39" fillId="4" borderId="0" xfId="26" applyFont="1" applyFill="1" applyAlignment="1">
      <alignment horizontal="left" vertical="center"/>
    </xf>
    <xf numFmtId="0" fontId="39" fillId="4" borderId="0" xfId="26" applyFont="1" applyFill="1" applyAlignment="1">
      <alignment horizontal="center" vertical="center"/>
    </xf>
    <xf numFmtId="2" fontId="39" fillId="4" borderId="0" xfId="26" applyNumberFormat="1" applyFont="1" applyFill="1" applyAlignment="1">
      <alignment horizontal="right" vertical="center"/>
    </xf>
    <xf numFmtId="49" fontId="6" fillId="0" borderId="38" xfId="26" applyNumberFormat="1" applyFont="1" applyBorder="1" applyAlignment="1">
      <alignment horizontal="center" vertical="center"/>
    </xf>
    <xf numFmtId="0" fontId="39" fillId="5" borderId="1" xfId="26" applyFont="1" applyFill="1" applyBorder="1" applyAlignment="1">
      <alignment horizontal="left" vertical="center" wrapText="1"/>
    </xf>
    <xf numFmtId="0" fontId="6" fillId="5" borderId="2" xfId="26" applyFont="1" applyFill="1" applyBorder="1" applyAlignment="1">
      <alignment horizontal="center" vertical="center"/>
    </xf>
    <xf numFmtId="2" fontId="6" fillId="5" borderId="2" xfId="26" applyNumberFormat="1" applyFont="1" applyFill="1" applyBorder="1" applyAlignment="1">
      <alignment horizontal="right" vertical="center"/>
    </xf>
    <xf numFmtId="44" fontId="6" fillId="5" borderId="2" xfId="26" applyNumberFormat="1" applyFont="1" applyFill="1" applyBorder="1" applyAlignment="1">
      <alignment horizontal="right" vertical="center"/>
    </xf>
    <xf numFmtId="44" fontId="39" fillId="5" borderId="6" xfId="26" applyNumberFormat="1" applyFont="1" applyFill="1" applyBorder="1" applyAlignment="1">
      <alignment horizontal="right" vertical="center"/>
    </xf>
    <xf numFmtId="0" fontId="38" fillId="0" borderId="30" xfId="26" applyFont="1" applyBorder="1" applyAlignment="1">
      <alignment horizontal="left" vertical="center" wrapText="1"/>
    </xf>
    <xf numFmtId="0" fontId="6" fillId="0" borderId="30" xfId="26" applyFont="1" applyBorder="1" applyAlignment="1">
      <alignment horizontal="center" vertical="center"/>
    </xf>
    <xf numFmtId="2" fontId="6" fillId="0" borderId="30" xfId="26" applyNumberFormat="1" applyFont="1" applyBorder="1" applyAlignment="1">
      <alignment horizontal="right" vertical="center"/>
    </xf>
    <xf numFmtId="49" fontId="6" fillId="0" borderId="40" xfId="26" applyNumberFormat="1" applyFont="1" applyBorder="1" applyAlignment="1">
      <alignment horizontal="center" vertical="center"/>
    </xf>
    <xf numFmtId="0" fontId="6" fillId="0" borderId="41" xfId="26" applyFont="1" applyBorder="1" applyAlignment="1">
      <alignment horizontal="left" vertical="center" wrapText="1"/>
    </xf>
    <xf numFmtId="44" fontId="6" fillId="0" borderId="41" xfId="26" applyNumberFormat="1" applyFont="1" applyBorder="1" applyAlignment="1">
      <alignment horizontal="right" vertical="center"/>
    </xf>
    <xf numFmtId="49" fontId="6" fillId="0" borderId="43" xfId="26" applyNumberFormat="1" applyFont="1" applyBorder="1" applyAlignment="1">
      <alignment horizontal="center" vertical="center"/>
    </xf>
    <xf numFmtId="0" fontId="6" fillId="0" borderId="43" xfId="26" applyFont="1" applyBorder="1" applyAlignment="1">
      <alignment horizontal="left" vertical="center"/>
    </xf>
    <xf numFmtId="0" fontId="6" fillId="0" borderId="12" xfId="26" applyFont="1" applyBorder="1" applyAlignment="1">
      <alignment horizontal="left" vertical="center"/>
    </xf>
    <xf numFmtId="0" fontId="6" fillId="4" borderId="7" xfId="26" applyFont="1" applyFill="1" applyBorder="1" applyAlignment="1">
      <alignment vertical="center" wrapText="1"/>
    </xf>
    <xf numFmtId="2" fontId="6" fillId="0" borderId="5" xfId="26" applyNumberFormat="1" applyFont="1" applyBorder="1" applyAlignment="1">
      <alignment horizontal="right" vertical="center"/>
    </xf>
    <xf numFmtId="0" fontId="39" fillId="5" borderId="39" xfId="26" applyFont="1" applyFill="1" applyBorder="1" applyAlignment="1">
      <alignment horizontal="left" vertical="center"/>
    </xf>
    <xf numFmtId="0" fontId="39" fillId="5" borderId="2" xfId="26" applyFont="1" applyFill="1" applyBorder="1" applyAlignment="1">
      <alignment horizontal="center" vertical="center"/>
    </xf>
    <xf numFmtId="2" fontId="39" fillId="5" borderId="2" xfId="26" applyNumberFormat="1" applyFont="1" applyFill="1" applyBorder="1" applyAlignment="1">
      <alignment horizontal="right" vertical="center"/>
    </xf>
    <xf numFmtId="0" fontId="39" fillId="7" borderId="1" xfId="26" applyFont="1" applyFill="1" applyBorder="1" applyAlignment="1">
      <alignment horizontal="left" vertical="center"/>
    </xf>
    <xf numFmtId="0" fontId="6" fillId="7" borderId="2" xfId="26" applyFont="1" applyFill="1" applyBorder="1" applyAlignment="1">
      <alignment horizontal="center" vertical="center"/>
    </xf>
    <xf numFmtId="2" fontId="6" fillId="7" borderId="2" xfId="26" applyNumberFormat="1" applyFont="1" applyFill="1" applyBorder="1" applyAlignment="1">
      <alignment horizontal="right" vertical="center"/>
    </xf>
    <xf numFmtId="0" fontId="6" fillId="0" borderId="7" xfId="26" applyFont="1" applyBorder="1" applyAlignment="1" applyProtection="1">
      <alignment vertical="center" wrapText="1"/>
      <protection locked="0"/>
    </xf>
    <xf numFmtId="0" fontId="39" fillId="7" borderId="39" xfId="26" applyFont="1" applyFill="1" applyBorder="1" applyAlignment="1">
      <alignment horizontal="left" vertical="center"/>
    </xf>
    <xf numFmtId="0" fontId="39" fillId="7" borderId="2" xfId="26" applyFont="1" applyFill="1" applyBorder="1" applyAlignment="1">
      <alignment horizontal="center" vertical="center"/>
    </xf>
    <xf numFmtId="2" fontId="39" fillId="7" borderId="2" xfId="26" applyNumberFormat="1" applyFont="1" applyFill="1" applyBorder="1" applyAlignment="1">
      <alignment horizontal="right" vertical="center"/>
    </xf>
    <xf numFmtId="0" fontId="36" fillId="0" borderId="48" xfId="26" applyFont="1" applyBorder="1" applyAlignment="1">
      <alignment horizontal="center" vertical="center"/>
    </xf>
    <xf numFmtId="170" fontId="6" fillId="0" borderId="0" xfId="17" applyNumberFormat="1" applyFont="1" applyAlignment="1">
      <alignment vertical="center"/>
    </xf>
    <xf numFmtId="0" fontId="57" fillId="0" borderId="51" xfId="26" applyFont="1" applyBorder="1" applyAlignment="1">
      <alignment horizontal="center" vertical="center"/>
    </xf>
    <xf numFmtId="0" fontId="58" fillId="0" borderId="0" xfId="26" applyFont="1" applyAlignment="1">
      <alignment vertical="center"/>
    </xf>
    <xf numFmtId="0" fontId="57" fillId="0" borderId="0" xfId="26" applyFont="1" applyAlignment="1">
      <alignment horizontal="center" vertical="center"/>
    </xf>
    <xf numFmtId="2" fontId="57" fillId="0" borderId="0" xfId="26" applyNumberFormat="1" applyFont="1" applyAlignment="1">
      <alignment horizontal="center" vertical="center"/>
    </xf>
    <xf numFmtId="0" fontId="57" fillId="0" borderId="46" xfId="26" applyFont="1" applyBorder="1" applyAlignment="1">
      <alignment vertical="center"/>
    </xf>
    <xf numFmtId="0" fontId="8" fillId="31" borderId="39" xfId="26" applyFont="1" applyFill="1" applyBorder="1" applyAlignment="1">
      <alignment horizontal="left" vertical="center"/>
    </xf>
    <xf numFmtId="0" fontId="8" fillId="31" borderId="2" xfId="26" applyFont="1" applyFill="1" applyBorder="1" applyAlignment="1">
      <alignment horizontal="left" vertical="center"/>
    </xf>
    <xf numFmtId="0" fontId="8" fillId="31" borderId="2" xfId="26" applyFont="1" applyFill="1" applyBorder="1" applyAlignment="1">
      <alignment horizontal="center"/>
    </xf>
    <xf numFmtId="0" fontId="8" fillId="31" borderId="52" xfId="26" applyFont="1" applyFill="1" applyBorder="1" applyAlignment="1">
      <alignment horizontal="center"/>
    </xf>
    <xf numFmtId="170" fontId="6" fillId="0" borderId="0" xfId="17" applyNumberFormat="1" applyFont="1" applyFill="1" applyAlignment="1">
      <alignment vertical="center"/>
    </xf>
    <xf numFmtId="0" fontId="57" fillId="0" borderId="3" xfId="26" applyFont="1" applyBorder="1" applyAlignment="1">
      <alignment horizontal="center" vertical="center"/>
    </xf>
    <xf numFmtId="0" fontId="59" fillId="0" borderId="4" xfId="26" applyFont="1" applyBorder="1" applyAlignment="1">
      <alignment vertical="center"/>
    </xf>
    <xf numFmtId="0" fontId="57" fillId="0" borderId="4" xfId="26" applyFont="1" applyBorder="1" applyAlignment="1">
      <alignment horizontal="center" vertical="center"/>
    </xf>
    <xf numFmtId="2" fontId="57" fillId="0" borderId="4" xfId="26" applyNumberFormat="1" applyFont="1" applyBorder="1" applyAlignment="1">
      <alignment horizontal="center" vertical="center"/>
    </xf>
    <xf numFmtId="171" fontId="8" fillId="0" borderId="30" xfId="26" applyNumberFormat="1" applyFont="1" applyBorder="1" applyAlignment="1">
      <alignment vertical="center"/>
    </xf>
    <xf numFmtId="171" fontId="8" fillId="0" borderId="7" xfId="26" applyNumberFormat="1" applyFont="1" applyBorder="1" applyAlignment="1">
      <alignment vertical="center"/>
    </xf>
    <xf numFmtId="0" fontId="57" fillId="0" borderId="26" xfId="26" applyFont="1" applyBorder="1" applyAlignment="1">
      <alignment horizontal="center" vertical="center"/>
    </xf>
    <xf numFmtId="0" fontId="59" fillId="0" borderId="27" xfId="26" applyFont="1" applyBorder="1" applyAlignment="1">
      <alignment vertical="center"/>
    </xf>
    <xf numFmtId="0" fontId="57" fillId="0" borderId="27" xfId="26" applyFont="1" applyBorder="1" applyAlignment="1">
      <alignment horizontal="center" vertical="center"/>
    </xf>
    <xf numFmtId="2" fontId="57" fillId="0" borderId="27" xfId="26" applyNumberFormat="1" applyFont="1" applyBorder="1" applyAlignment="1">
      <alignment horizontal="center" vertical="center"/>
    </xf>
    <xf numFmtId="171" fontId="8" fillId="0" borderId="53" xfId="26" applyNumberFormat="1" applyFont="1" applyBorder="1" applyAlignment="1">
      <alignment vertical="center"/>
    </xf>
    <xf numFmtId="0" fontId="8" fillId="31" borderId="54" xfId="26" applyFont="1" applyFill="1" applyBorder="1" applyAlignment="1">
      <alignment horizontal="center" vertical="center"/>
    </xf>
    <xf numFmtId="0" fontId="8" fillId="31" borderId="8" xfId="26" applyFont="1" applyFill="1" applyBorder="1" applyAlignment="1">
      <alignment vertical="center"/>
    </xf>
    <xf numFmtId="0" fontId="8" fillId="31" borderId="8" xfId="26" applyFont="1" applyFill="1" applyBorder="1" applyAlignment="1">
      <alignment horizontal="center" vertical="center"/>
    </xf>
    <xf numFmtId="2" fontId="8" fillId="31" borderId="8" xfId="26" applyNumberFormat="1" applyFont="1" applyFill="1" applyBorder="1" applyAlignment="1">
      <alignment horizontal="center" vertical="center"/>
    </xf>
    <xf numFmtId="171" fontId="8" fillId="31" borderId="55" xfId="26" applyNumberFormat="1" applyFont="1" applyFill="1" applyBorder="1" applyAlignment="1">
      <alignment vertical="center"/>
    </xf>
    <xf numFmtId="0" fontId="57" fillId="0" borderId="0" xfId="26" applyFont="1" applyAlignment="1">
      <alignment vertical="center"/>
    </xf>
    <xf numFmtId="0" fontId="57" fillId="0" borderId="4" xfId="26" applyFont="1" applyBorder="1" applyAlignment="1">
      <alignment vertical="center"/>
    </xf>
    <xf numFmtId="171" fontId="8" fillId="0" borderId="5" xfId="26" applyNumberFormat="1" applyFont="1" applyBorder="1" applyAlignment="1">
      <alignment vertical="center"/>
    </xf>
    <xf numFmtId="0" fontId="57" fillId="0" borderId="0" xfId="26" applyFont="1" applyBorder="1" applyAlignment="1">
      <alignment horizontal="center" vertical="center"/>
    </xf>
    <xf numFmtId="0" fontId="8" fillId="31" borderId="3" xfId="26" applyFont="1" applyFill="1" applyBorder="1" applyAlignment="1">
      <alignment horizontal="center" vertical="center"/>
    </xf>
    <xf numFmtId="0" fontId="8" fillId="31" borderId="4" xfId="26" applyFont="1" applyFill="1" applyBorder="1" applyAlignment="1">
      <alignment vertical="center"/>
    </xf>
    <xf numFmtId="0" fontId="8" fillId="31" borderId="4" xfId="26" applyFont="1" applyFill="1" applyBorder="1" applyAlignment="1">
      <alignment horizontal="center" vertical="center"/>
    </xf>
    <xf numFmtId="2" fontId="8" fillId="31" borderId="5" xfId="26" applyNumberFormat="1" applyFont="1" applyFill="1" applyBorder="1" applyAlignment="1">
      <alignment horizontal="center" vertical="center"/>
    </xf>
    <xf numFmtId="171" fontId="8" fillId="31" borderId="7" xfId="26" applyNumberFormat="1" applyFont="1" applyFill="1" applyBorder="1" applyAlignment="1">
      <alignment vertical="center"/>
    </xf>
    <xf numFmtId="171" fontId="6" fillId="0" borderId="0" xfId="26" applyNumberFormat="1" applyFont="1" applyAlignment="1">
      <alignment vertical="center"/>
    </xf>
    <xf numFmtId="0" fontId="8" fillId="31" borderId="48" xfId="26" applyFont="1" applyFill="1" applyBorder="1" applyAlignment="1">
      <alignment horizontal="center" vertical="center"/>
    </xf>
    <xf numFmtId="0" fontId="8" fillId="31" borderId="49" xfId="26" applyFont="1" applyFill="1" applyBorder="1" applyAlignment="1">
      <alignment vertical="center"/>
    </xf>
    <xf numFmtId="0" fontId="8" fillId="31" borderId="49" xfId="26" applyFont="1" applyFill="1" applyBorder="1" applyAlignment="1">
      <alignment horizontal="center" vertical="center"/>
    </xf>
    <xf numFmtId="2" fontId="8" fillId="31" borderId="50" xfId="26" applyNumberFormat="1" applyFont="1" applyFill="1" applyBorder="1" applyAlignment="1">
      <alignment horizontal="center" vertical="center"/>
    </xf>
    <xf numFmtId="171" fontId="8" fillId="31" borderId="41" xfId="26" applyNumberFormat="1" applyFont="1" applyFill="1" applyBorder="1" applyAlignment="1">
      <alignment vertical="center"/>
    </xf>
    <xf numFmtId="0" fontId="8" fillId="31" borderId="9" xfId="26" applyFont="1" applyFill="1" applyBorder="1" applyAlignment="1">
      <alignment horizontal="center" vertical="center"/>
    </xf>
    <xf numFmtId="0" fontId="8" fillId="31" borderId="10" xfId="26" applyFont="1" applyFill="1" applyBorder="1" applyAlignment="1">
      <alignment vertical="center"/>
    </xf>
    <xf numFmtId="0" fontId="8" fillId="31" borderId="10" xfId="26" applyFont="1" applyFill="1" applyBorder="1" applyAlignment="1">
      <alignment horizontal="center" vertical="center"/>
    </xf>
    <xf numFmtId="2" fontId="8" fillId="31" borderId="11" xfId="26" applyNumberFormat="1" applyFont="1" applyFill="1" applyBorder="1" applyAlignment="1">
      <alignment horizontal="center" vertical="center"/>
    </xf>
    <xf numFmtId="171" fontId="8" fillId="31" borderId="56" xfId="26" applyNumberFormat="1" applyFont="1" applyFill="1" applyBorder="1" applyAlignment="1">
      <alignment vertical="center"/>
    </xf>
    <xf numFmtId="0" fontId="8" fillId="31" borderId="57" xfId="26" applyFont="1" applyFill="1" applyBorder="1" applyAlignment="1">
      <alignment horizontal="center" vertical="center"/>
    </xf>
    <xf numFmtId="0" fontId="8" fillId="31" borderId="58" xfId="26" applyFont="1" applyFill="1" applyBorder="1" applyAlignment="1">
      <alignment vertical="center"/>
    </xf>
    <xf numFmtId="0" fontId="8" fillId="31" borderId="58" xfId="26" applyFont="1" applyFill="1" applyBorder="1" applyAlignment="1">
      <alignment horizontal="center" vertical="center"/>
    </xf>
    <xf numFmtId="2" fontId="8" fillId="31" borderId="47" xfId="26" applyNumberFormat="1" applyFont="1" applyFill="1" applyBorder="1" applyAlignment="1">
      <alignment horizontal="center" vertical="center"/>
    </xf>
    <xf numFmtId="171" fontId="8" fillId="31" borderId="59" xfId="26" applyNumberFormat="1" applyFont="1" applyFill="1" applyBorder="1" applyAlignment="1">
      <alignment vertical="center"/>
    </xf>
    <xf numFmtId="2" fontId="6" fillId="0" borderId="0" xfId="26" applyNumberFormat="1" applyFont="1" applyAlignment="1">
      <alignment horizontal="center" vertical="center"/>
    </xf>
    <xf numFmtId="44" fontId="6" fillId="0" borderId="30" xfId="1" applyNumberFormat="1" applyFont="1" applyBorder="1" applyAlignment="1" applyProtection="1">
      <alignment horizontal="right" vertical="center" wrapText="1"/>
      <protection locked="0"/>
    </xf>
    <xf numFmtId="44" fontId="6" fillId="0" borderId="7" xfId="1" applyNumberFormat="1" applyFont="1" applyBorder="1" applyAlignment="1" applyProtection="1">
      <alignment horizontal="right" vertical="center" wrapText="1"/>
      <protection locked="0"/>
    </xf>
    <xf numFmtId="44" fontId="6" fillId="0" borderId="7" xfId="1" applyNumberFormat="1" applyFont="1" applyFill="1" applyBorder="1" applyAlignment="1" applyProtection="1">
      <alignment horizontal="right" vertical="center" wrapText="1"/>
      <protection locked="0"/>
    </xf>
    <xf numFmtId="44" fontId="6" fillId="0" borderId="43" xfId="1" applyNumberFormat="1" applyFont="1" applyFill="1" applyBorder="1" applyAlignment="1" applyProtection="1">
      <alignment horizontal="right" vertical="center" wrapText="1"/>
      <protection locked="0"/>
    </xf>
    <xf numFmtId="44" fontId="6" fillId="0" borderId="12" xfId="1" applyNumberFormat="1" applyFont="1" applyFill="1" applyBorder="1" applyAlignment="1" applyProtection="1">
      <alignment horizontal="right" vertical="center" wrapText="1"/>
      <protection locked="0"/>
    </xf>
    <xf numFmtId="44" fontId="6" fillId="4" borderId="7" xfId="1" applyNumberFormat="1" applyFont="1" applyFill="1" applyBorder="1" applyAlignment="1" applyProtection="1">
      <alignment horizontal="right" vertical="center" wrapText="1"/>
      <protection locked="0"/>
    </xf>
    <xf numFmtId="44" fontId="6" fillId="0" borderId="7" xfId="1" applyNumberFormat="1" applyFont="1" applyBorder="1" applyAlignment="1" applyProtection="1">
      <alignment horizontal="center" vertical="center" wrapText="1"/>
      <protection locked="0"/>
    </xf>
    <xf numFmtId="44" fontId="6" fillId="0" borderId="7" xfId="0" applyNumberFormat="1" applyFont="1" applyBorder="1" applyAlignment="1" applyProtection="1">
      <alignment horizontal="right" vertical="center" wrapText="1"/>
      <protection locked="0"/>
    </xf>
    <xf numFmtId="44" fontId="6" fillId="0" borderId="43" xfId="0" applyNumberFormat="1" applyFont="1" applyBorder="1" applyAlignment="1" applyProtection="1">
      <alignment horizontal="right" vertical="center" wrapText="1"/>
      <protection locked="0"/>
    </xf>
    <xf numFmtId="44" fontId="6" fillId="0" borderId="12" xfId="0" applyNumberFormat="1" applyFont="1" applyBorder="1" applyAlignment="1" applyProtection="1">
      <alignment horizontal="right" vertical="center" wrapText="1"/>
      <protection locked="0"/>
    </xf>
    <xf numFmtId="44" fontId="6" fillId="0" borderId="7" xfId="218" applyNumberFormat="1" applyFont="1" applyBorder="1" applyAlignment="1" applyProtection="1">
      <alignment horizontal="right" vertical="center" wrapText="1"/>
      <protection locked="0"/>
    </xf>
    <xf numFmtId="44" fontId="6" fillId="4" borderId="7" xfId="1" applyNumberFormat="1" applyFont="1" applyFill="1" applyBorder="1" applyAlignment="1" applyProtection="1">
      <alignment horizontal="right" vertical="center"/>
      <protection locked="0"/>
    </xf>
    <xf numFmtId="44" fontId="6" fillId="0" borderId="7" xfId="1" applyNumberFormat="1" applyFont="1" applyBorder="1" applyAlignment="1" applyProtection="1">
      <alignment horizontal="right" vertical="center"/>
      <protection locked="0"/>
    </xf>
    <xf numFmtId="44" fontId="6" fillId="0" borderId="43" xfId="1" applyNumberFormat="1" applyFont="1" applyFill="1" applyBorder="1" applyAlignment="1" applyProtection="1">
      <alignment horizontal="right" vertical="center"/>
      <protection locked="0"/>
    </xf>
    <xf numFmtId="44" fontId="6" fillId="0" borderId="12" xfId="1" applyNumberFormat="1" applyFont="1" applyFill="1" applyBorder="1" applyAlignment="1" applyProtection="1">
      <alignment horizontal="right" vertical="center"/>
      <protection locked="0"/>
    </xf>
    <xf numFmtId="44" fontId="6" fillId="0" borderId="7" xfId="1" applyNumberFormat="1" applyFont="1" applyFill="1" applyBorder="1" applyAlignment="1" applyProtection="1">
      <alignment horizontal="right" vertical="center"/>
      <protection locked="0"/>
    </xf>
    <xf numFmtId="44" fontId="6" fillId="0" borderId="7" xfId="1" applyNumberFormat="1" applyFont="1" applyBorder="1" applyAlignment="1" applyProtection="1">
      <alignment horizontal="center" vertical="center"/>
      <protection locked="0"/>
    </xf>
    <xf numFmtId="44" fontId="6" fillId="0" borderId="7" xfId="0" applyNumberFormat="1" applyFont="1" applyBorder="1" applyAlignment="1" applyProtection="1">
      <alignment horizontal="right" vertical="center"/>
      <protection locked="0"/>
    </xf>
    <xf numFmtId="44" fontId="6" fillId="0" borderId="43" xfId="0" applyNumberFormat="1" applyFont="1" applyBorder="1" applyAlignment="1" applyProtection="1">
      <alignment horizontal="right" vertical="center"/>
      <protection locked="0"/>
    </xf>
    <xf numFmtId="44" fontId="6" fillId="0" borderId="7" xfId="238" applyNumberFormat="1" applyFont="1" applyBorder="1" applyAlignment="1" applyProtection="1">
      <alignment horizontal="right" vertical="center"/>
      <protection locked="0"/>
    </xf>
    <xf numFmtId="44" fontId="6" fillId="0" borderId="7" xfId="26" applyNumberFormat="1" applyFont="1" applyBorder="1" applyAlignment="1" applyProtection="1">
      <alignment horizontal="right" vertical="center"/>
      <protection locked="0"/>
    </xf>
    <xf numFmtId="44" fontId="6" fillId="0" borderId="43" xfId="26" applyNumberFormat="1" applyFont="1" applyBorder="1" applyAlignment="1" applyProtection="1">
      <alignment horizontal="right" vertical="center"/>
      <protection locked="0"/>
    </xf>
    <xf numFmtId="44" fontId="6" fillId="0" borderId="12" xfId="26" applyNumberFormat="1" applyFont="1" applyBorder="1" applyAlignment="1" applyProtection="1">
      <alignment horizontal="right" vertical="center"/>
      <protection locked="0"/>
    </xf>
    <xf numFmtId="44" fontId="6" fillId="4" borderId="7" xfId="1" applyNumberFormat="1" applyFont="1" applyFill="1" applyBorder="1" applyAlignment="1" applyProtection="1">
      <alignment horizontal="right"/>
      <protection locked="0"/>
    </xf>
    <xf numFmtId="44" fontId="6" fillId="0" borderId="7" xfId="1" applyNumberFormat="1" applyFont="1" applyBorder="1" applyAlignment="1" applyProtection="1">
      <alignment horizontal="right"/>
      <protection locked="0"/>
    </xf>
    <xf numFmtId="44" fontId="6" fillId="0" borderId="43" xfId="1" applyNumberFormat="1" applyFont="1" applyFill="1" applyBorder="1" applyAlignment="1" applyProtection="1">
      <alignment horizontal="right"/>
      <protection locked="0"/>
    </xf>
    <xf numFmtId="44" fontId="6" fillId="0" borderId="7" xfId="26" applyNumberFormat="1" applyFont="1" applyBorder="1" applyAlignment="1" applyProtection="1">
      <alignment horizontal="right"/>
      <protection locked="0"/>
    </xf>
    <xf numFmtId="44" fontId="6" fillId="0" borderId="43" xfId="26" applyNumberFormat="1" applyFont="1" applyBorder="1" applyAlignment="1" applyProtection="1">
      <alignment horizontal="right"/>
      <protection locked="0"/>
    </xf>
    <xf numFmtId="44" fontId="6" fillId="0" borderId="7" xfId="238" applyNumberFormat="1" applyFont="1" applyBorder="1" applyAlignment="1" applyProtection="1">
      <alignment horizontal="right"/>
      <protection locked="0"/>
    </xf>
    <xf numFmtId="0" fontId="57" fillId="0" borderId="49" xfId="26" applyFont="1" applyBorder="1" applyAlignment="1">
      <alignment horizontal="left" vertical="center" wrapText="1"/>
    </xf>
    <xf numFmtId="0" fontId="57" fillId="0" borderId="50" xfId="26" applyFont="1" applyBorder="1" applyAlignment="1">
      <alignment horizontal="left" vertical="center" wrapText="1"/>
    </xf>
    <xf numFmtId="0" fontId="38" fillId="0" borderId="7" xfId="9" applyFont="1" applyBorder="1" applyAlignment="1">
      <alignment horizontal="left" vertical="center" wrapText="1"/>
    </xf>
    <xf numFmtId="0" fontId="38" fillId="0" borderId="3" xfId="6" applyFont="1" applyBorder="1" applyAlignment="1">
      <alignment horizontal="left" vertical="center" wrapText="1"/>
    </xf>
    <xf numFmtId="0" fontId="38" fillId="0" borderId="4" xfId="6" applyFont="1" applyBorder="1" applyAlignment="1">
      <alignment horizontal="left" vertical="center" wrapText="1"/>
    </xf>
    <xf numFmtId="0" fontId="38" fillId="0" borderId="5" xfId="6" applyFont="1" applyBorder="1" applyAlignment="1">
      <alignment horizontal="left" vertical="center" wrapText="1"/>
    </xf>
  </cellXfs>
  <cellStyles count="240">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7" xfId="220" xr:uid="{00000000-0005-0000-0000-000028000000}"/>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4" xfId="95" xr:uid="{00000000-0005-0000-0000-00003A000000}"/>
    <cellStyle name="Navadno 14 10" xfId="113" xr:uid="{00000000-0005-0000-0000-00003B000000}"/>
    <cellStyle name="Navadno 14 11" xfId="219" xr:uid="{00000000-0005-0000-0000-00003C000000}"/>
    <cellStyle name="Navadno 14 2" xfId="114" xr:uid="{00000000-0005-0000-0000-00003D000000}"/>
    <cellStyle name="Navadno 14 2 2" xfId="115" xr:uid="{00000000-0005-0000-0000-00003E000000}"/>
    <cellStyle name="Navadno 14 2 2 2" xfId="116" xr:uid="{00000000-0005-0000-0000-00003F000000}"/>
    <cellStyle name="Navadno 14 2 2 2 2" xfId="231" xr:uid="{00000000-0005-0000-0000-000040000000}"/>
    <cellStyle name="Navadno 14 2 2 3" xfId="232" xr:uid="{00000000-0005-0000-0000-000041000000}"/>
    <cellStyle name="Navadno 14 2 3" xfId="117" xr:uid="{00000000-0005-0000-0000-000042000000}"/>
    <cellStyle name="Navadno 14 2 3 2" xfId="227" xr:uid="{00000000-0005-0000-0000-000043000000}"/>
    <cellStyle name="Navadno 14 2 4" xfId="118" xr:uid="{00000000-0005-0000-0000-000044000000}"/>
    <cellStyle name="Navadno 14 2 4 2" xfId="229" xr:uid="{00000000-0005-0000-0000-000045000000}"/>
    <cellStyle name="Navadno 14 2 5" xfId="233" xr:uid="{00000000-0005-0000-0000-000046000000}"/>
    <cellStyle name="Navadno 14 3" xfId="119" xr:uid="{00000000-0005-0000-0000-000047000000}"/>
    <cellStyle name="Navadno 14 3 2" xfId="120" xr:uid="{00000000-0005-0000-0000-000048000000}"/>
    <cellStyle name="Navadno 14 3 2 2" xfId="230" xr:uid="{00000000-0005-0000-0000-000049000000}"/>
    <cellStyle name="Navadno 14 3 3" xfId="225" xr:uid="{00000000-0005-0000-0000-00004A000000}"/>
    <cellStyle name="Navadno 14 4" xfId="121" xr:uid="{00000000-0005-0000-0000-00004B000000}"/>
    <cellStyle name="Navadno 14 4 2" xfId="226" xr:uid="{00000000-0005-0000-0000-00004C000000}"/>
    <cellStyle name="Navadno 14 5" xfId="122" xr:uid="{00000000-0005-0000-0000-00004D000000}"/>
    <cellStyle name="Navadno 14 5 2" xfId="224" xr:uid="{00000000-0005-0000-0000-00004E000000}"/>
    <cellStyle name="Navadno 14 6" xfId="123" xr:uid="{00000000-0005-0000-0000-00004F000000}"/>
    <cellStyle name="Navadno 14 6 2" xfId="228" xr:uid="{00000000-0005-0000-0000-000050000000}"/>
    <cellStyle name="Navadno 14 7" xfId="205" xr:uid="{00000000-0005-0000-0000-000051000000}"/>
    <cellStyle name="Navadno 14 7 2" xfId="234" xr:uid="{00000000-0005-0000-0000-000052000000}"/>
    <cellStyle name="Navadno 14 8" xfId="207" xr:uid="{00000000-0005-0000-0000-000053000000}"/>
    <cellStyle name="Navadno 14 8 2" xfId="235" xr:uid="{00000000-0005-0000-0000-000054000000}"/>
    <cellStyle name="Navadno 14 9" xfId="208" xr:uid="{00000000-0005-0000-0000-000055000000}"/>
    <cellStyle name="Navadno 14 9 2" xfId="236" xr:uid="{00000000-0005-0000-0000-000056000000}"/>
    <cellStyle name="Navadno 15" xfId="214" xr:uid="{00000000-0005-0000-0000-000057000000}"/>
    <cellStyle name="Navadno 15 2" xfId="221" xr:uid="{00000000-0005-0000-0000-000058000000}"/>
    <cellStyle name="Navadno 16" xfId="213" xr:uid="{00000000-0005-0000-0000-000059000000}"/>
    <cellStyle name="Navadno 16 2" xfId="212" xr:uid="{00000000-0005-0000-0000-00005A000000}"/>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7" xfId="14" xr:uid="{00000000-0005-0000-0000-000095000000}"/>
    <cellStyle name="Navadno 7 2" xfId="142" xr:uid="{00000000-0005-0000-0000-000096000000}"/>
    <cellStyle name="Navadno 7 3" xfId="187" xr:uid="{00000000-0005-0000-0000-000097000000}"/>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evtralno 2" xfId="62" xr:uid="{00000000-0005-0000-0000-00009E000000}"/>
    <cellStyle name="Normal_1.3.2" xfId="24" xr:uid="{00000000-0005-0000-0000-00009F000000}"/>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0 2" xfId="238" xr:uid="{2EBDD3D1-863B-4AD4-8C9B-97B1D82A34BD}"/>
    <cellStyle name="Valuta 11" xfId="217" xr:uid="{00000000-0005-0000-0000-0000B5000000}"/>
    <cellStyle name="Valuta 12" xfId="223" xr:uid="{00000000-0005-0000-0000-0000B6000000}"/>
    <cellStyle name="Valuta 12 2" xfId="237" xr:uid="{2A8ECFB7-5E80-459E-9F51-875F8B7A9251}"/>
    <cellStyle name="Valuta 12 3" xfId="239" xr:uid="{363D0B8E-34BA-41B1-BD0B-FE8111CDF6D6}"/>
    <cellStyle name="Valuta 2" xfId="17" xr:uid="{00000000-0005-0000-0000-0000B7000000}"/>
    <cellStyle name="Valuta 2 10" xfId="190" xr:uid="{00000000-0005-0000-0000-0000B8000000}"/>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6" xfId="222" xr:uid="{00000000-0005-0000-0000-0000CC000000}"/>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37CF9-71A5-466E-895F-B7135EFF6AD2}">
  <sheetPr>
    <tabColor rgb="FFFFC000"/>
    <pageSetUpPr fitToPage="1"/>
  </sheetPr>
  <dimension ref="A1:H74"/>
  <sheetViews>
    <sheetView view="pageBreakPreview" zoomScaleNormal="100" zoomScaleSheetLayoutView="100" workbookViewId="0">
      <selection activeCell="I61" sqref="I61"/>
    </sheetView>
  </sheetViews>
  <sheetFormatPr defaultColWidth="9.140625" defaultRowHeight="12.75"/>
  <cols>
    <col min="1" max="1" width="3.7109375" style="426" customWidth="1"/>
    <col min="2" max="2" width="46.85546875" style="420" customWidth="1"/>
    <col min="3" max="3" width="5.5703125" style="426" customWidth="1"/>
    <col min="4" max="4" width="16.85546875" style="552" customWidth="1"/>
    <col min="5" max="5" width="20.7109375" style="420" customWidth="1"/>
    <col min="6" max="6" width="0.28515625" style="420" customWidth="1"/>
    <col min="7" max="7" width="21.140625" style="500" customWidth="1"/>
    <col min="8" max="8" width="19.7109375" style="420" customWidth="1"/>
    <col min="9" max="9" width="7.7109375" style="420" customWidth="1"/>
    <col min="10" max="10" width="15" style="420" customWidth="1"/>
    <col min="11" max="11" width="18.5703125" style="420" customWidth="1"/>
    <col min="12" max="16384" width="9.140625" style="420"/>
  </cols>
  <sheetData>
    <row r="1" spans="1:7" ht="37.5" customHeight="1">
      <c r="A1" s="499"/>
      <c r="B1" s="582" t="s">
        <v>93</v>
      </c>
      <c r="C1" s="582"/>
      <c r="D1" s="582"/>
      <c r="E1" s="583"/>
    </row>
    <row r="2" spans="1:7" ht="17.25" thickBot="1">
      <c r="A2" s="501"/>
      <c r="B2" s="502" t="s">
        <v>87</v>
      </c>
      <c r="C2" s="503"/>
      <c r="D2" s="504"/>
      <c r="E2" s="505"/>
    </row>
    <row r="3" spans="1:7" ht="16.5" thickBot="1">
      <c r="A3" s="506" t="s">
        <v>94</v>
      </c>
      <c r="B3" s="507"/>
      <c r="C3" s="508"/>
      <c r="D3" s="508"/>
      <c r="E3" s="509"/>
      <c r="G3" s="510"/>
    </row>
    <row r="4" spans="1:7" ht="15.75">
      <c r="A4" s="511"/>
      <c r="B4" s="512" t="s">
        <v>21</v>
      </c>
      <c r="C4" s="513"/>
      <c r="D4" s="514"/>
      <c r="E4" s="515">
        <f>Kanal_1!F15</f>
        <v>0</v>
      </c>
    </row>
    <row r="5" spans="1:7" ht="15.75">
      <c r="A5" s="511"/>
      <c r="B5" s="512" t="s">
        <v>22</v>
      </c>
      <c r="C5" s="513"/>
      <c r="D5" s="514"/>
      <c r="E5" s="516">
        <f>Kanal_1!F40</f>
        <v>0</v>
      </c>
    </row>
    <row r="6" spans="1:7" ht="15.75">
      <c r="A6" s="511"/>
      <c r="B6" s="512" t="s">
        <v>23</v>
      </c>
      <c r="C6" s="513"/>
      <c r="D6" s="514"/>
      <c r="E6" s="516">
        <f>Kanal_1!F55</f>
        <v>0</v>
      </c>
    </row>
    <row r="7" spans="1:7" ht="16.5" thickBot="1">
      <c r="A7" s="517"/>
      <c r="B7" s="518" t="s">
        <v>24</v>
      </c>
      <c r="C7" s="519"/>
      <c r="D7" s="520"/>
      <c r="E7" s="521">
        <f>Kanal_1!F71</f>
        <v>0</v>
      </c>
    </row>
    <row r="8" spans="1:7" ht="16.5" thickBot="1">
      <c r="A8" s="522"/>
      <c r="B8" s="523" t="s">
        <v>95</v>
      </c>
      <c r="C8" s="524"/>
      <c r="D8" s="525"/>
      <c r="E8" s="526">
        <f>SUM(E4:E7)</f>
        <v>0</v>
      </c>
    </row>
    <row r="9" spans="1:7" ht="16.5" thickBot="1">
      <c r="A9" s="501"/>
      <c r="B9" s="527"/>
      <c r="C9" s="503"/>
      <c r="D9" s="504"/>
      <c r="E9" s="5"/>
      <c r="G9" s="510"/>
    </row>
    <row r="10" spans="1:7" ht="16.5" thickBot="1">
      <c r="A10" s="506" t="s">
        <v>96</v>
      </c>
      <c r="B10" s="507"/>
      <c r="C10" s="508"/>
      <c r="D10" s="508"/>
      <c r="E10" s="509"/>
      <c r="G10" s="510"/>
    </row>
    <row r="11" spans="1:7" ht="15.75">
      <c r="A11" s="511"/>
      <c r="B11" s="512" t="s">
        <v>21</v>
      </c>
      <c r="C11" s="513"/>
      <c r="D11" s="514"/>
      <c r="E11" s="515">
        <f>Kanal_1.1!F12</f>
        <v>0</v>
      </c>
      <c r="G11" s="510"/>
    </row>
    <row r="12" spans="1:7" ht="15.75">
      <c r="A12" s="511"/>
      <c r="B12" s="512" t="s">
        <v>22</v>
      </c>
      <c r="C12" s="513"/>
      <c r="D12" s="514"/>
      <c r="E12" s="516">
        <f>Kanal_1.1!F36</f>
        <v>0</v>
      </c>
      <c r="G12" s="510"/>
    </row>
    <row r="13" spans="1:7" ht="15.75">
      <c r="A13" s="511"/>
      <c r="B13" s="512" t="s">
        <v>23</v>
      </c>
      <c r="C13" s="513"/>
      <c r="D13" s="514"/>
      <c r="E13" s="516">
        <f>Kanal_1.1!F50</f>
        <v>0</v>
      </c>
      <c r="G13" s="510"/>
    </row>
    <row r="14" spans="1:7" ht="16.5" thickBot="1">
      <c r="A14" s="517"/>
      <c r="B14" s="518" t="s">
        <v>24</v>
      </c>
      <c r="C14" s="519"/>
      <c r="D14" s="520"/>
      <c r="E14" s="521">
        <f>Kanal_1.1!F64</f>
        <v>0</v>
      </c>
      <c r="G14" s="510"/>
    </row>
    <row r="15" spans="1:7" ht="16.5" thickBot="1">
      <c r="A15" s="522"/>
      <c r="B15" s="523" t="s">
        <v>97</v>
      </c>
      <c r="C15" s="524"/>
      <c r="D15" s="525"/>
      <c r="E15" s="526">
        <f>SUM(E11:E14)</f>
        <v>0</v>
      </c>
      <c r="G15" s="510"/>
    </row>
    <row r="16" spans="1:7" ht="16.5" thickBot="1">
      <c r="A16" s="511"/>
      <c r="B16" s="528"/>
      <c r="C16" s="513"/>
      <c r="D16" s="514"/>
      <c r="E16" s="529"/>
      <c r="G16" s="510"/>
    </row>
    <row r="17" spans="1:7" ht="16.5" thickBot="1">
      <c r="A17" s="506" t="s">
        <v>98</v>
      </c>
      <c r="B17" s="507"/>
      <c r="C17" s="508"/>
      <c r="D17" s="508"/>
      <c r="E17" s="509"/>
      <c r="G17" s="510"/>
    </row>
    <row r="18" spans="1:7" ht="15.75">
      <c r="A18" s="511"/>
      <c r="B18" s="512" t="s">
        <v>21</v>
      </c>
      <c r="C18" s="513"/>
      <c r="D18" s="514"/>
      <c r="E18" s="515">
        <f>Kanal_1.2!F11</f>
        <v>0</v>
      </c>
      <c r="G18" s="510"/>
    </row>
    <row r="19" spans="1:7" ht="15.75">
      <c r="A19" s="511"/>
      <c r="B19" s="512" t="s">
        <v>22</v>
      </c>
      <c r="C19" s="513"/>
      <c r="D19" s="514"/>
      <c r="E19" s="516">
        <f>Kanal_1.2!F36</f>
        <v>0</v>
      </c>
      <c r="G19" s="510"/>
    </row>
    <row r="20" spans="1:7" ht="15.75">
      <c r="A20" s="511"/>
      <c r="B20" s="512" t="s">
        <v>23</v>
      </c>
      <c r="C20" s="513"/>
      <c r="D20" s="514"/>
      <c r="E20" s="516">
        <f>Kanal_1.2!F48</f>
        <v>0</v>
      </c>
      <c r="G20" s="510"/>
    </row>
    <row r="21" spans="1:7" ht="16.5" thickBot="1">
      <c r="A21" s="517"/>
      <c r="B21" s="518" t="s">
        <v>24</v>
      </c>
      <c r="C21" s="519"/>
      <c r="D21" s="520"/>
      <c r="E21" s="521">
        <f>Kanal_1.2!F62</f>
        <v>0</v>
      </c>
      <c r="G21" s="510"/>
    </row>
    <row r="22" spans="1:7" ht="16.5" thickBot="1">
      <c r="A22" s="522"/>
      <c r="B22" s="523" t="s">
        <v>99</v>
      </c>
      <c r="C22" s="524"/>
      <c r="D22" s="525"/>
      <c r="E22" s="526">
        <f>SUM(E18:E21)</f>
        <v>0</v>
      </c>
      <c r="G22" s="510"/>
    </row>
    <row r="23" spans="1:7" ht="16.5" thickBot="1">
      <c r="A23" s="511"/>
      <c r="B23" s="528"/>
      <c r="C23" s="513"/>
      <c r="D23" s="514"/>
      <c r="E23" s="529"/>
      <c r="G23" s="510"/>
    </row>
    <row r="24" spans="1:7" ht="16.5" thickBot="1">
      <c r="A24" s="506" t="s">
        <v>100</v>
      </c>
      <c r="B24" s="507"/>
      <c r="C24" s="508"/>
      <c r="D24" s="508"/>
      <c r="E24" s="509"/>
      <c r="G24" s="510"/>
    </row>
    <row r="25" spans="1:7" ht="15.75">
      <c r="A25" s="511"/>
      <c r="B25" s="512" t="s">
        <v>21</v>
      </c>
      <c r="C25" s="513"/>
      <c r="D25" s="514"/>
      <c r="E25" s="515">
        <f>Kanal_1.3!F11</f>
        <v>0</v>
      </c>
      <c r="G25" s="510"/>
    </row>
    <row r="26" spans="1:7" ht="15.75">
      <c r="A26" s="511"/>
      <c r="B26" s="512" t="s">
        <v>22</v>
      </c>
      <c r="C26" s="513"/>
      <c r="D26" s="514"/>
      <c r="E26" s="516">
        <f>Kanal_1.3!F33</f>
        <v>0</v>
      </c>
      <c r="G26" s="510"/>
    </row>
    <row r="27" spans="1:7" ht="15.75">
      <c r="A27" s="511"/>
      <c r="B27" s="512" t="s">
        <v>23</v>
      </c>
      <c r="C27" s="513"/>
      <c r="D27" s="514"/>
      <c r="E27" s="516">
        <f>Kanal_1.3!F44</f>
        <v>0</v>
      </c>
      <c r="G27" s="510"/>
    </row>
    <row r="28" spans="1:7" ht="16.5" thickBot="1">
      <c r="A28" s="517"/>
      <c r="B28" s="518" t="s">
        <v>24</v>
      </c>
      <c r="C28" s="519"/>
      <c r="D28" s="520"/>
      <c r="E28" s="521">
        <f>Kanal_1.3!F58</f>
        <v>0</v>
      </c>
      <c r="G28" s="510"/>
    </row>
    <row r="29" spans="1:7" ht="16.5" thickBot="1">
      <c r="A29" s="522"/>
      <c r="B29" s="523" t="s">
        <v>101</v>
      </c>
      <c r="C29" s="524"/>
      <c r="D29" s="525"/>
      <c r="E29" s="526">
        <f>SUM(E25:E28)</f>
        <v>0</v>
      </c>
      <c r="G29" s="510"/>
    </row>
    <row r="30" spans="1:7" ht="16.5" thickBot="1">
      <c r="A30" s="511"/>
      <c r="B30" s="528"/>
      <c r="C30" s="513"/>
      <c r="D30" s="514"/>
      <c r="E30" s="529"/>
      <c r="G30" s="510"/>
    </row>
    <row r="31" spans="1:7" ht="16.5" thickBot="1">
      <c r="A31" s="506" t="s">
        <v>102</v>
      </c>
      <c r="B31" s="507"/>
      <c r="C31" s="508"/>
      <c r="D31" s="508"/>
      <c r="E31" s="509"/>
      <c r="G31" s="510"/>
    </row>
    <row r="32" spans="1:7" ht="15.75">
      <c r="A32" s="511"/>
      <c r="B32" s="512" t="s">
        <v>21</v>
      </c>
      <c r="C32" s="513"/>
      <c r="D32" s="514"/>
      <c r="E32" s="515">
        <f>Kanal_1.4!F11</f>
        <v>0</v>
      </c>
      <c r="G32" s="510"/>
    </row>
    <row r="33" spans="1:7" ht="15.75">
      <c r="A33" s="511"/>
      <c r="B33" s="512" t="s">
        <v>22</v>
      </c>
      <c r="C33" s="513"/>
      <c r="D33" s="514"/>
      <c r="E33" s="516">
        <f>Kanal_1.4!F35</f>
        <v>0</v>
      </c>
      <c r="G33" s="510"/>
    </row>
    <row r="34" spans="1:7" ht="15.75">
      <c r="A34" s="511"/>
      <c r="B34" s="512" t="s">
        <v>23</v>
      </c>
      <c r="C34" s="513"/>
      <c r="D34" s="514"/>
      <c r="E34" s="516">
        <f>Kanal_1.4!F46</f>
        <v>0</v>
      </c>
      <c r="G34" s="510"/>
    </row>
    <row r="35" spans="1:7" ht="16.5" thickBot="1">
      <c r="A35" s="517"/>
      <c r="B35" s="518" t="s">
        <v>24</v>
      </c>
      <c r="C35" s="519"/>
      <c r="D35" s="520"/>
      <c r="E35" s="521">
        <f>Kanal_1.4!F60</f>
        <v>0</v>
      </c>
      <c r="G35" s="510"/>
    </row>
    <row r="36" spans="1:7" ht="16.5" thickBot="1">
      <c r="A36" s="522"/>
      <c r="B36" s="523" t="s">
        <v>103</v>
      </c>
      <c r="C36" s="524"/>
      <c r="D36" s="525"/>
      <c r="E36" s="526">
        <f>SUM(E32:E35)</f>
        <v>0</v>
      </c>
      <c r="G36" s="510"/>
    </row>
    <row r="37" spans="1:7" ht="16.5" thickBot="1">
      <c r="A37" s="511"/>
      <c r="B37" s="528"/>
      <c r="C37" s="513"/>
      <c r="D37" s="514"/>
      <c r="E37" s="529"/>
      <c r="G37" s="510"/>
    </row>
    <row r="38" spans="1:7" ht="16.5" thickBot="1">
      <c r="A38" s="506" t="s">
        <v>104</v>
      </c>
      <c r="B38" s="507"/>
      <c r="C38" s="508"/>
      <c r="D38" s="508"/>
      <c r="E38" s="509"/>
      <c r="G38" s="510"/>
    </row>
    <row r="39" spans="1:7" ht="15.75">
      <c r="A39" s="511"/>
      <c r="B39" s="512" t="s">
        <v>21</v>
      </c>
      <c r="C39" s="513"/>
      <c r="D39" s="514"/>
      <c r="E39" s="515">
        <f>Kanal_1.5!F9</f>
        <v>0</v>
      </c>
      <c r="G39" s="510"/>
    </row>
    <row r="40" spans="1:7" ht="15.75">
      <c r="A40" s="511"/>
      <c r="B40" s="512" t="s">
        <v>22</v>
      </c>
      <c r="C40" s="513"/>
      <c r="D40" s="514"/>
      <c r="E40" s="516">
        <f>Kanal_1.5!F27</f>
        <v>0</v>
      </c>
      <c r="G40" s="510"/>
    </row>
    <row r="41" spans="1:7" ht="15.75">
      <c r="A41" s="511"/>
      <c r="B41" s="512" t="s">
        <v>23</v>
      </c>
      <c r="C41" s="513"/>
      <c r="D41" s="514"/>
      <c r="E41" s="516">
        <f>Kanal_1.5!F38</f>
        <v>0</v>
      </c>
      <c r="G41" s="510"/>
    </row>
    <row r="42" spans="1:7" ht="16.5" thickBot="1">
      <c r="A42" s="517"/>
      <c r="B42" s="518" t="s">
        <v>24</v>
      </c>
      <c r="C42" s="519"/>
      <c r="D42" s="520"/>
      <c r="E42" s="521">
        <f>Kanal_1.5!F50</f>
        <v>0</v>
      </c>
      <c r="G42" s="510"/>
    </row>
    <row r="43" spans="1:7" ht="16.5" thickBot="1">
      <c r="A43" s="522"/>
      <c r="B43" s="523" t="s">
        <v>105</v>
      </c>
      <c r="C43" s="524"/>
      <c r="D43" s="525"/>
      <c r="E43" s="526">
        <f>SUM(E39:E42)</f>
        <v>0</v>
      </c>
      <c r="G43" s="510"/>
    </row>
    <row r="44" spans="1:7" ht="15.75">
      <c r="A44" s="530"/>
      <c r="B44" s="528"/>
      <c r="C44" s="513"/>
      <c r="D44" s="514"/>
      <c r="E44" s="529"/>
      <c r="G44" s="510"/>
    </row>
    <row r="45" spans="1:7" ht="16.5" thickBot="1">
      <c r="A45" s="530"/>
      <c r="B45" s="528"/>
      <c r="C45" s="513"/>
      <c r="D45" s="514"/>
      <c r="E45" s="529"/>
      <c r="G45" s="510"/>
    </row>
    <row r="46" spans="1:7" ht="16.5" thickBot="1">
      <c r="A46" s="506" t="s">
        <v>110</v>
      </c>
      <c r="B46" s="507"/>
      <c r="C46" s="508"/>
      <c r="D46" s="508"/>
      <c r="E46" s="509"/>
      <c r="G46" s="510"/>
    </row>
    <row r="47" spans="1:7" ht="15.75">
      <c r="A47" s="511"/>
      <c r="B47" s="512" t="s">
        <v>21</v>
      </c>
      <c r="C47" s="513"/>
      <c r="D47" s="514"/>
      <c r="E47" s="515">
        <f>Kanal_2!F12</f>
        <v>0</v>
      </c>
      <c r="G47" s="510"/>
    </row>
    <row r="48" spans="1:7" ht="15.75">
      <c r="A48" s="511"/>
      <c r="B48" s="512" t="s">
        <v>22</v>
      </c>
      <c r="C48" s="513"/>
      <c r="D48" s="514"/>
      <c r="E48" s="516">
        <f>Kanal_2!F34</f>
        <v>0</v>
      </c>
      <c r="G48" s="510"/>
    </row>
    <row r="49" spans="1:8" ht="15.75">
      <c r="A49" s="511"/>
      <c r="B49" s="512" t="s">
        <v>23</v>
      </c>
      <c r="C49" s="513"/>
      <c r="D49" s="514"/>
      <c r="E49" s="516">
        <f>Kanal_2!F48</f>
        <v>0</v>
      </c>
      <c r="G49" s="510"/>
    </row>
    <row r="50" spans="1:8" ht="16.5" thickBot="1">
      <c r="A50" s="517"/>
      <c r="B50" s="518" t="s">
        <v>24</v>
      </c>
      <c r="C50" s="519"/>
      <c r="D50" s="520"/>
      <c r="E50" s="521">
        <f>Kanal_2!F64</f>
        <v>0</v>
      </c>
      <c r="G50" s="510"/>
    </row>
    <row r="51" spans="1:8" ht="16.5" thickBot="1">
      <c r="A51" s="522"/>
      <c r="B51" s="523" t="s">
        <v>111</v>
      </c>
      <c r="C51" s="524"/>
      <c r="D51" s="525"/>
      <c r="E51" s="526">
        <f>SUM(E47:E50)</f>
        <v>0</v>
      </c>
      <c r="G51" s="510"/>
    </row>
    <row r="52" spans="1:8" ht="16.5" thickBot="1">
      <c r="A52" s="530"/>
      <c r="B52" s="528"/>
      <c r="C52" s="513"/>
      <c r="D52" s="514"/>
      <c r="E52" s="529"/>
      <c r="G52" s="510"/>
    </row>
    <row r="53" spans="1:8" ht="16.5" thickBot="1">
      <c r="A53" s="506" t="s">
        <v>112</v>
      </c>
      <c r="B53" s="507"/>
      <c r="C53" s="508"/>
      <c r="D53" s="508"/>
      <c r="E53" s="509"/>
      <c r="G53" s="510"/>
    </row>
    <row r="54" spans="1:8" ht="15.75">
      <c r="A54" s="511"/>
      <c r="B54" s="512" t="s">
        <v>21</v>
      </c>
      <c r="C54" s="513"/>
      <c r="D54" s="514"/>
      <c r="E54" s="515">
        <f>Kanal_3!F12</f>
        <v>0</v>
      </c>
      <c r="G54" s="510"/>
    </row>
    <row r="55" spans="1:8" ht="15.75">
      <c r="A55" s="511"/>
      <c r="B55" s="512" t="s">
        <v>22</v>
      </c>
      <c r="C55" s="513"/>
      <c r="D55" s="514"/>
      <c r="E55" s="516">
        <f>Kanal_3!F33</f>
        <v>0</v>
      </c>
      <c r="G55" s="510"/>
    </row>
    <row r="56" spans="1:8" ht="15.75">
      <c r="A56" s="511"/>
      <c r="B56" s="512" t="s">
        <v>23</v>
      </c>
      <c r="C56" s="513"/>
      <c r="D56" s="514"/>
      <c r="E56" s="516">
        <f>Kanal_3!F45</f>
        <v>0</v>
      </c>
      <c r="G56" s="510"/>
    </row>
    <row r="57" spans="1:8" ht="16.5" thickBot="1">
      <c r="A57" s="517"/>
      <c r="B57" s="518" t="s">
        <v>24</v>
      </c>
      <c r="C57" s="519"/>
      <c r="D57" s="520"/>
      <c r="E57" s="521">
        <f>Kanal_3!F60</f>
        <v>0</v>
      </c>
      <c r="G57" s="510"/>
    </row>
    <row r="58" spans="1:8" ht="16.5" thickBot="1">
      <c r="A58" s="522"/>
      <c r="B58" s="523" t="s">
        <v>113</v>
      </c>
      <c r="C58" s="524"/>
      <c r="D58" s="525"/>
      <c r="E58" s="526">
        <f>SUM(E54:E57)</f>
        <v>0</v>
      </c>
      <c r="G58" s="510"/>
    </row>
    <row r="59" spans="1:8" ht="15.75">
      <c r="A59" s="511"/>
      <c r="B59" s="528"/>
      <c r="C59" s="513"/>
      <c r="D59" s="514"/>
      <c r="E59" s="529"/>
      <c r="G59" s="510"/>
    </row>
    <row r="60" spans="1:8" ht="15.75">
      <c r="A60" s="531"/>
      <c r="B60" s="532" t="s">
        <v>88</v>
      </c>
      <c r="C60" s="533"/>
      <c r="D60" s="534"/>
      <c r="E60" s="535">
        <f>E58+E51+E43+E36+E29+E22+E15+E8</f>
        <v>0</v>
      </c>
      <c r="H60" s="536"/>
    </row>
    <row r="61" spans="1:8" ht="15.75">
      <c r="A61" s="537"/>
      <c r="B61" s="538" t="s">
        <v>57</v>
      </c>
      <c r="C61" s="539"/>
      <c r="D61" s="540"/>
      <c r="E61" s="541">
        <f>0.1*E60</f>
        <v>0</v>
      </c>
      <c r="H61" s="536"/>
    </row>
    <row r="62" spans="1:8" ht="15.75">
      <c r="A62" s="537"/>
      <c r="B62" s="538" t="s">
        <v>179</v>
      </c>
      <c r="C62" s="539"/>
      <c r="D62" s="540"/>
      <c r="E62" s="541">
        <f>E60+E61</f>
        <v>0</v>
      </c>
      <c r="H62" s="536"/>
    </row>
    <row r="63" spans="1:8" ht="16.5" thickBot="1">
      <c r="A63" s="542"/>
      <c r="B63" s="543" t="s">
        <v>12</v>
      </c>
      <c r="C63" s="544"/>
      <c r="D63" s="545"/>
      <c r="E63" s="546">
        <f>0.22*E62</f>
        <v>0</v>
      </c>
      <c r="H63" s="536"/>
    </row>
    <row r="64" spans="1:8" ht="17.25" thickTop="1" thickBot="1">
      <c r="A64" s="547"/>
      <c r="B64" s="548" t="s">
        <v>180</v>
      </c>
      <c r="C64" s="549"/>
      <c r="D64" s="550"/>
      <c r="E64" s="551">
        <f>E63+E62</f>
        <v>0</v>
      </c>
      <c r="H64" s="536"/>
    </row>
    <row r="65" spans="1:6" ht="16.5" thickTop="1">
      <c r="A65" s="1"/>
      <c r="B65" s="2"/>
      <c r="C65" s="3"/>
      <c r="D65" s="4"/>
      <c r="E65" s="5"/>
    </row>
    <row r="66" spans="1:6" ht="36" customHeight="1">
      <c r="A66" s="584" t="s">
        <v>89</v>
      </c>
      <c r="B66" s="584"/>
      <c r="C66" s="584"/>
      <c r="D66" s="584"/>
      <c r="E66" s="584"/>
    </row>
    <row r="67" spans="1:6" ht="42.75" customHeight="1">
      <c r="A67" s="585" t="s">
        <v>90</v>
      </c>
      <c r="B67" s="586"/>
      <c r="C67" s="586"/>
      <c r="D67" s="586"/>
      <c r="E67" s="587"/>
    </row>
    <row r="68" spans="1:6" ht="165" customHeight="1">
      <c r="A68" s="585" t="s">
        <v>91</v>
      </c>
      <c r="B68" s="586"/>
      <c r="C68" s="586"/>
      <c r="D68" s="586"/>
      <c r="E68" s="587"/>
    </row>
    <row r="69" spans="1:6" ht="51" customHeight="1">
      <c r="A69" s="585" t="s">
        <v>205</v>
      </c>
      <c r="B69" s="586"/>
      <c r="C69" s="586"/>
      <c r="D69" s="586"/>
      <c r="E69" s="586"/>
      <c r="F69" s="587"/>
    </row>
    <row r="70" spans="1:6" ht="43.5" customHeight="1">
      <c r="A70" s="585" t="s">
        <v>206</v>
      </c>
      <c r="B70" s="586"/>
      <c r="C70" s="586"/>
      <c r="D70" s="586"/>
      <c r="E70" s="586"/>
      <c r="F70" s="587"/>
    </row>
    <row r="71" spans="1:6" ht="38.25" customHeight="1">
      <c r="A71" s="585" t="s">
        <v>92</v>
      </c>
      <c r="B71" s="586"/>
      <c r="C71" s="586"/>
      <c r="D71" s="586"/>
      <c r="E71" s="587"/>
    </row>
    <row r="72" spans="1:6">
      <c r="A72" s="6"/>
      <c r="B72" s="7"/>
      <c r="C72" s="6"/>
      <c r="D72" s="8"/>
      <c r="E72" s="7"/>
    </row>
    <row r="73" spans="1:6">
      <c r="A73" s="6"/>
      <c r="B73" s="7"/>
      <c r="C73" s="6"/>
      <c r="D73" s="8"/>
      <c r="E73" s="7"/>
    </row>
    <row r="74" spans="1:6">
      <c r="A74" s="6"/>
      <c r="B74" s="7"/>
      <c r="C74" s="6"/>
      <c r="D74" s="8"/>
      <c r="E74" s="7"/>
    </row>
  </sheetData>
  <sheetProtection algorithmName="SHA-512" hashValue="Mn8b3Lptf3Svdk5TYhlXFQeRmO9ZtmG4Mf3wlY5hjAij2a3GQD82W+TAxmnebmtrCr/uJQOzYQCuXQzmfzKkPg==" saltValue="y2tYgyrn8xzASwy9xmRsTQ==" spinCount="100000" sheet="1" objects="1" scenarios="1"/>
  <mergeCells count="7">
    <mergeCell ref="B1:E1"/>
    <mergeCell ref="A66:E66"/>
    <mergeCell ref="A67:E67"/>
    <mergeCell ref="A68:E68"/>
    <mergeCell ref="A71:E71"/>
    <mergeCell ref="A69:F69"/>
    <mergeCell ref="A70:F70"/>
  </mergeCells>
  <pageMargins left="0.98425196850393704" right="0.39370078740157483" top="0.59055118110236227" bottom="0.59055118110236227" header="0.27559055118110237" footer="0.27559055118110237"/>
  <pageSetup paperSize="9" scale="95" fitToHeight="0" orientation="portrait" horizontalDpi="4294967293" verticalDpi="4294967293" r:id="rId1"/>
  <headerFooter>
    <oddFooter>&amp;C&amp;P/&amp;N</oddFooter>
  </headerFooter>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3"/>
  <sheetViews>
    <sheetView tabSelected="1" defaultGridColor="0" view="pageBreakPreview" colorId="8" zoomScaleNormal="100" zoomScaleSheetLayoutView="100" workbookViewId="0">
      <selection activeCell="D9" sqref="D9"/>
    </sheetView>
  </sheetViews>
  <sheetFormatPr defaultColWidth="9.140625" defaultRowHeight="12.75"/>
  <cols>
    <col min="1" max="1" width="4.85546875" style="78" bestFit="1" customWidth="1"/>
    <col min="2" max="2" width="42.85546875" style="215" customWidth="1"/>
    <col min="3" max="3" width="6.5703125" style="216" bestFit="1" customWidth="1"/>
    <col min="4" max="4" width="8.42578125" style="217" customWidth="1"/>
    <col min="5" max="5" width="12.28515625" style="218" customWidth="1"/>
    <col min="6" max="6" width="14" style="82" customWidth="1"/>
    <col min="7" max="16384" width="9.140625" style="83"/>
  </cols>
  <sheetData>
    <row r="1" spans="1:6">
      <c r="B1" s="79"/>
      <c r="C1" s="210"/>
      <c r="D1" s="210"/>
      <c r="E1" s="211"/>
    </row>
    <row r="2" spans="1:6">
      <c r="A2" s="84"/>
      <c r="B2" s="85" t="s">
        <v>67</v>
      </c>
      <c r="C2" s="212"/>
      <c r="D2" s="213"/>
      <c r="E2" s="214"/>
    </row>
    <row r="3" spans="1:6" ht="13.5" thickBot="1"/>
    <row r="4" spans="1:6" ht="26.25" thickBot="1">
      <c r="A4" s="45" t="s">
        <v>0</v>
      </c>
      <c r="B4" s="219" t="s">
        <v>1</v>
      </c>
      <c r="C4" s="219" t="s">
        <v>2</v>
      </c>
      <c r="D4" s="220" t="s">
        <v>3</v>
      </c>
      <c r="E4" s="221" t="s">
        <v>4</v>
      </c>
      <c r="F4" s="48" t="s">
        <v>5</v>
      </c>
    </row>
    <row r="5" spans="1:6" ht="13.5" thickBot="1">
      <c r="A5" s="88"/>
      <c r="B5" s="222" t="s">
        <v>20</v>
      </c>
      <c r="C5" s="223"/>
      <c r="D5" s="224"/>
      <c r="E5" s="225"/>
      <c r="F5" s="93"/>
    </row>
    <row r="6" spans="1:6" ht="140.25">
      <c r="A6" s="94" t="s">
        <v>114</v>
      </c>
      <c r="B6" s="95" t="s">
        <v>197</v>
      </c>
      <c r="C6" s="226" t="s">
        <v>7</v>
      </c>
      <c r="D6" s="227">
        <v>1</v>
      </c>
      <c r="E6" s="553"/>
      <c r="F6" s="98">
        <f>D6*E6</f>
        <v>0</v>
      </c>
    </row>
    <row r="7" spans="1:6" ht="127.5">
      <c r="A7" s="99" t="s">
        <v>115</v>
      </c>
      <c r="B7" s="100" t="s">
        <v>198</v>
      </c>
      <c r="C7" s="228" t="s">
        <v>7</v>
      </c>
      <c r="D7" s="229">
        <v>1</v>
      </c>
      <c r="E7" s="554"/>
      <c r="F7" s="103">
        <f t="shared" ref="F7:F14" si="0">D7*E7</f>
        <v>0</v>
      </c>
    </row>
    <row r="8" spans="1:6" ht="89.25">
      <c r="A8" s="94" t="s">
        <v>116</v>
      </c>
      <c r="B8" s="100" t="s">
        <v>199</v>
      </c>
      <c r="C8" s="228" t="s">
        <v>7</v>
      </c>
      <c r="D8" s="229">
        <v>1</v>
      </c>
      <c r="E8" s="554"/>
      <c r="F8" s="103">
        <f t="shared" si="0"/>
        <v>0</v>
      </c>
    </row>
    <row r="9" spans="1:6" ht="38.25">
      <c r="A9" s="104" t="s">
        <v>117</v>
      </c>
      <c r="B9" s="105" t="s">
        <v>49</v>
      </c>
      <c r="C9" s="230" t="s">
        <v>6</v>
      </c>
      <c r="D9" s="231">
        <v>6</v>
      </c>
      <c r="E9" s="555"/>
      <c r="F9" s="108">
        <f t="shared" si="0"/>
        <v>0</v>
      </c>
    </row>
    <row r="10" spans="1:6" ht="25.5">
      <c r="A10" s="94" t="s">
        <v>118</v>
      </c>
      <c r="B10" s="100" t="s">
        <v>35</v>
      </c>
      <c r="C10" s="228" t="s">
        <v>8</v>
      </c>
      <c r="D10" s="229">
        <v>529.30999999999995</v>
      </c>
      <c r="E10" s="554"/>
      <c r="F10" s="103">
        <f t="shared" si="0"/>
        <v>0</v>
      </c>
    </row>
    <row r="11" spans="1:6" ht="25.5">
      <c r="A11" s="99" t="s">
        <v>119</v>
      </c>
      <c r="B11" s="109" t="s">
        <v>17</v>
      </c>
      <c r="C11" s="228" t="s">
        <v>6</v>
      </c>
      <c r="D11" s="229">
        <v>23</v>
      </c>
      <c r="E11" s="554"/>
      <c r="F11" s="103">
        <f t="shared" si="0"/>
        <v>0</v>
      </c>
    </row>
    <row r="12" spans="1:6" ht="38.25">
      <c r="A12" s="94" t="s">
        <v>120</v>
      </c>
      <c r="B12" s="109" t="s">
        <v>58</v>
      </c>
      <c r="C12" s="232" t="s">
        <v>59</v>
      </c>
      <c r="D12" s="229">
        <v>3</v>
      </c>
      <c r="E12" s="554"/>
      <c r="F12" s="103">
        <f t="shared" si="0"/>
        <v>0</v>
      </c>
    </row>
    <row r="13" spans="1:6" ht="38.25">
      <c r="A13" s="99" t="s">
        <v>121</v>
      </c>
      <c r="B13" s="110" t="s">
        <v>36</v>
      </c>
      <c r="C13" s="228" t="s">
        <v>8</v>
      </c>
      <c r="D13" s="229">
        <v>88.09</v>
      </c>
      <c r="E13" s="554"/>
      <c r="F13" s="103">
        <f t="shared" si="0"/>
        <v>0</v>
      </c>
    </row>
    <row r="14" spans="1:6" ht="39" thickBot="1">
      <c r="A14" s="94" t="s">
        <v>122</v>
      </c>
      <c r="B14" s="100" t="s">
        <v>40</v>
      </c>
      <c r="C14" s="233" t="s">
        <v>192</v>
      </c>
      <c r="D14" s="229">
        <v>1343.5</v>
      </c>
      <c r="E14" s="554"/>
      <c r="F14" s="103">
        <f t="shared" si="0"/>
        <v>0</v>
      </c>
    </row>
    <row r="15" spans="1:6" ht="13.5" thickBot="1">
      <c r="A15" s="51" t="s">
        <v>25</v>
      </c>
      <c r="B15" s="235" t="s">
        <v>11</v>
      </c>
      <c r="C15" s="236"/>
      <c r="D15" s="237"/>
      <c r="E15" s="238"/>
      <c r="F15" s="52">
        <f>SUM(F6:F14)</f>
        <v>0</v>
      </c>
    </row>
    <row r="16" spans="1:6" ht="13.5" thickBot="1">
      <c r="A16" s="116"/>
      <c r="B16" s="239"/>
      <c r="C16" s="240"/>
      <c r="D16" s="241"/>
      <c r="E16" s="242"/>
      <c r="F16" s="121"/>
    </row>
    <row r="17" spans="1:6" ht="13.5" thickBot="1">
      <c r="A17" s="122"/>
      <c r="B17" s="243" t="s">
        <v>26</v>
      </c>
      <c r="C17" s="244"/>
      <c r="D17" s="245"/>
      <c r="E17" s="246"/>
      <c r="F17" s="127"/>
    </row>
    <row r="18" spans="1:6" ht="63.75">
      <c r="A18" s="128"/>
      <c r="B18" s="129" t="s">
        <v>181</v>
      </c>
      <c r="C18" s="247"/>
      <c r="D18" s="248"/>
      <c r="E18" s="249"/>
      <c r="F18" s="133"/>
    </row>
    <row r="19" spans="1:6" ht="51">
      <c r="A19" s="94"/>
      <c r="B19" s="134" t="s">
        <v>182</v>
      </c>
      <c r="C19" s="228"/>
      <c r="D19" s="229"/>
      <c r="E19" s="234"/>
      <c r="F19" s="103"/>
    </row>
    <row r="20" spans="1:6" ht="38.25">
      <c r="A20" s="99" t="s">
        <v>124</v>
      </c>
      <c r="B20" s="100" t="s">
        <v>42</v>
      </c>
      <c r="C20" s="230" t="s">
        <v>200</v>
      </c>
      <c r="D20" s="229">
        <v>31.78</v>
      </c>
      <c r="E20" s="554"/>
      <c r="F20" s="103">
        <f>D20*E20</f>
        <v>0</v>
      </c>
    </row>
    <row r="21" spans="1:6" ht="38.25">
      <c r="A21" s="99" t="s">
        <v>125</v>
      </c>
      <c r="B21" s="73" t="s">
        <v>83</v>
      </c>
      <c r="C21" s="230" t="s">
        <v>200</v>
      </c>
      <c r="D21" s="229">
        <v>671.75</v>
      </c>
      <c r="E21" s="554"/>
      <c r="F21" s="103">
        <f>D21*E21</f>
        <v>0</v>
      </c>
    </row>
    <row r="22" spans="1:6" ht="51">
      <c r="A22" s="99" t="s">
        <v>126</v>
      </c>
      <c r="B22" s="135" t="s">
        <v>80</v>
      </c>
      <c r="C22" s="250"/>
      <c r="D22" s="251"/>
      <c r="E22" s="314"/>
      <c r="F22" s="139"/>
    </row>
    <row r="23" spans="1:6" ht="14.25">
      <c r="A23" s="140"/>
      <c r="B23" s="141" t="s">
        <v>48</v>
      </c>
      <c r="C23" s="252" t="s">
        <v>200</v>
      </c>
      <c r="D23" s="253">
        <v>1252.49</v>
      </c>
      <c r="E23" s="556"/>
      <c r="F23" s="144">
        <f>D23*E23</f>
        <v>0</v>
      </c>
    </row>
    <row r="24" spans="1:6" ht="14.25">
      <c r="A24" s="94"/>
      <c r="B24" s="145" t="s">
        <v>47</v>
      </c>
      <c r="C24" s="254" t="s">
        <v>200</v>
      </c>
      <c r="D24" s="255">
        <v>148.69</v>
      </c>
      <c r="E24" s="557"/>
      <c r="F24" s="148">
        <f>D24*E24</f>
        <v>0</v>
      </c>
    </row>
    <row r="25" spans="1:6" ht="38.25">
      <c r="A25" s="99" t="s">
        <v>127</v>
      </c>
      <c r="B25" s="100" t="s">
        <v>128</v>
      </c>
      <c r="C25" s="230" t="s">
        <v>200</v>
      </c>
      <c r="D25" s="229">
        <v>20</v>
      </c>
      <c r="E25" s="554"/>
      <c r="F25" s="103">
        <f>D25*E25</f>
        <v>0</v>
      </c>
    </row>
    <row r="26" spans="1:6" ht="38.25">
      <c r="A26" s="99" t="s">
        <v>129</v>
      </c>
      <c r="B26" s="149" t="s">
        <v>18</v>
      </c>
      <c r="C26" s="256" t="s">
        <v>201</v>
      </c>
      <c r="D26" s="229">
        <v>2060</v>
      </c>
      <c r="E26" s="554"/>
      <c r="F26" s="151">
        <f t="shared" ref="F26:F39" si="1">D26*E26</f>
        <v>0</v>
      </c>
    </row>
    <row r="27" spans="1:6" ht="76.5">
      <c r="A27" s="99" t="s">
        <v>131</v>
      </c>
      <c r="B27" s="100" t="s">
        <v>43</v>
      </c>
      <c r="C27" s="230" t="s">
        <v>6</v>
      </c>
      <c r="D27" s="229">
        <v>20</v>
      </c>
      <c r="E27" s="558"/>
      <c r="F27" s="151">
        <f t="shared" si="1"/>
        <v>0</v>
      </c>
    </row>
    <row r="28" spans="1:6" ht="38.25">
      <c r="A28" s="99" t="s">
        <v>132</v>
      </c>
      <c r="B28" s="100" t="s">
        <v>34</v>
      </c>
      <c r="C28" s="233" t="s">
        <v>192</v>
      </c>
      <c r="D28" s="229">
        <v>515.01</v>
      </c>
      <c r="E28" s="554"/>
      <c r="F28" s="151">
        <f t="shared" si="1"/>
        <v>0</v>
      </c>
    </row>
    <row r="29" spans="1:6" ht="51">
      <c r="A29" s="99" t="s">
        <v>133</v>
      </c>
      <c r="B29" s="152" t="s">
        <v>50</v>
      </c>
      <c r="C29" s="230" t="s">
        <v>200</v>
      </c>
      <c r="D29" s="229">
        <v>68.81</v>
      </c>
      <c r="E29" s="554"/>
      <c r="F29" s="151">
        <f t="shared" si="1"/>
        <v>0</v>
      </c>
    </row>
    <row r="30" spans="1:6" ht="63.75">
      <c r="A30" s="99" t="s">
        <v>134</v>
      </c>
      <c r="B30" s="152" t="s">
        <v>183</v>
      </c>
      <c r="C30" s="230" t="s">
        <v>200</v>
      </c>
      <c r="D30" s="229">
        <v>185.26</v>
      </c>
      <c r="E30" s="554"/>
      <c r="F30" s="151">
        <f t="shared" si="1"/>
        <v>0</v>
      </c>
    </row>
    <row r="31" spans="1:6" ht="89.25">
      <c r="A31" s="99" t="s">
        <v>135</v>
      </c>
      <c r="B31" s="100" t="s">
        <v>14</v>
      </c>
      <c r="C31" s="230" t="s">
        <v>200</v>
      </c>
      <c r="D31" s="229">
        <v>987.97</v>
      </c>
      <c r="E31" s="554"/>
      <c r="F31" s="151">
        <f t="shared" si="1"/>
        <v>0</v>
      </c>
    </row>
    <row r="32" spans="1:6" ht="51">
      <c r="A32" s="99" t="s">
        <v>136</v>
      </c>
      <c r="B32" s="153" t="s">
        <v>85</v>
      </c>
      <c r="C32" s="230" t="s">
        <v>200</v>
      </c>
      <c r="D32" s="229">
        <v>403.05</v>
      </c>
      <c r="E32" s="554"/>
      <c r="F32" s="151">
        <f t="shared" si="1"/>
        <v>0</v>
      </c>
    </row>
    <row r="33" spans="1:6" ht="38.25">
      <c r="A33" s="99" t="s">
        <v>137</v>
      </c>
      <c r="B33" s="154" t="s">
        <v>84</v>
      </c>
      <c r="C33" s="230" t="s">
        <v>200</v>
      </c>
      <c r="D33" s="229">
        <v>268.7</v>
      </c>
      <c r="E33" s="554"/>
      <c r="F33" s="151">
        <f t="shared" si="1"/>
        <v>0</v>
      </c>
    </row>
    <row r="34" spans="1:6" ht="38.25">
      <c r="A34" s="99" t="s">
        <v>138</v>
      </c>
      <c r="B34" s="155" t="s">
        <v>130</v>
      </c>
      <c r="C34" s="233" t="s">
        <v>8</v>
      </c>
      <c r="D34" s="229">
        <v>529.30999999999995</v>
      </c>
      <c r="E34" s="554"/>
      <c r="F34" s="151">
        <f t="shared" si="1"/>
        <v>0</v>
      </c>
    </row>
    <row r="35" spans="1:6" ht="38.25">
      <c r="A35" s="99" t="s">
        <v>139</v>
      </c>
      <c r="B35" s="156" t="s">
        <v>187</v>
      </c>
      <c r="C35" s="233" t="s">
        <v>8</v>
      </c>
      <c r="D35" s="257">
        <v>660</v>
      </c>
      <c r="E35" s="559"/>
      <c r="F35" s="62">
        <f t="shared" si="1"/>
        <v>0</v>
      </c>
    </row>
    <row r="36" spans="1:6" ht="38.25">
      <c r="A36" s="99" t="s">
        <v>140</v>
      </c>
      <c r="B36" s="155" t="s">
        <v>44</v>
      </c>
      <c r="C36" s="230" t="s">
        <v>200</v>
      </c>
      <c r="D36" s="229">
        <v>924</v>
      </c>
      <c r="E36" s="554"/>
      <c r="F36" s="151">
        <f t="shared" si="1"/>
        <v>0</v>
      </c>
    </row>
    <row r="37" spans="1:6" ht="38.25">
      <c r="A37" s="99" t="s">
        <v>141</v>
      </c>
      <c r="B37" s="100" t="s">
        <v>15</v>
      </c>
      <c r="C37" s="233" t="s">
        <v>192</v>
      </c>
      <c r="D37" s="229">
        <v>1343.5</v>
      </c>
      <c r="E37" s="554"/>
      <c r="F37" s="151">
        <f t="shared" si="1"/>
        <v>0</v>
      </c>
    </row>
    <row r="38" spans="1:6" ht="38.25">
      <c r="A38" s="99" t="s">
        <v>142</v>
      </c>
      <c r="B38" s="100" t="s">
        <v>52</v>
      </c>
      <c r="C38" s="233" t="s">
        <v>200</v>
      </c>
      <c r="D38" s="229">
        <v>31.78</v>
      </c>
      <c r="E38" s="554"/>
      <c r="F38" s="151">
        <f t="shared" si="1"/>
        <v>0</v>
      </c>
    </row>
    <row r="39" spans="1:6" ht="26.25" thickBot="1">
      <c r="A39" s="99" t="s">
        <v>188</v>
      </c>
      <c r="B39" s="100" t="s">
        <v>45</v>
      </c>
      <c r="C39" s="233" t="s">
        <v>192</v>
      </c>
      <c r="D39" s="229">
        <v>412.98</v>
      </c>
      <c r="E39" s="554"/>
      <c r="F39" s="151">
        <f t="shared" si="1"/>
        <v>0</v>
      </c>
    </row>
    <row r="40" spans="1:6" ht="13.5" thickBot="1">
      <c r="A40" s="63" t="s">
        <v>27</v>
      </c>
      <c r="B40" s="258" t="s">
        <v>10</v>
      </c>
      <c r="C40" s="259"/>
      <c r="D40" s="260"/>
      <c r="E40" s="261"/>
      <c r="F40" s="64">
        <f>SUM(F20:F39)</f>
        <v>0</v>
      </c>
    </row>
    <row r="41" spans="1:6" ht="13.5" thickBot="1">
      <c r="A41" s="116"/>
      <c r="B41" s="262"/>
      <c r="C41" s="263"/>
      <c r="D41" s="264"/>
      <c r="E41" s="265"/>
      <c r="F41" s="120"/>
    </row>
    <row r="42" spans="1:6" ht="13.5" thickBot="1">
      <c r="A42" s="165"/>
      <c r="B42" s="166" t="s">
        <v>28</v>
      </c>
      <c r="C42" s="266"/>
      <c r="D42" s="267"/>
      <c r="E42" s="268"/>
      <c r="F42" s="170"/>
    </row>
    <row r="43" spans="1:6" ht="63.75">
      <c r="A43" s="128"/>
      <c r="B43" s="171" t="s">
        <v>184</v>
      </c>
      <c r="C43" s="226"/>
      <c r="D43" s="227"/>
      <c r="E43" s="269"/>
      <c r="F43" s="98"/>
    </row>
    <row r="44" spans="1:6" ht="76.5">
      <c r="A44" s="173" t="s">
        <v>143</v>
      </c>
      <c r="B44" s="155" t="s">
        <v>69</v>
      </c>
      <c r="C44" s="270" t="s">
        <v>8</v>
      </c>
      <c r="D44" s="271">
        <v>515.01</v>
      </c>
      <c r="E44" s="560"/>
      <c r="F44" s="176">
        <f t="shared" ref="F44:F54" si="2">D44*E44</f>
        <v>0</v>
      </c>
    </row>
    <row r="45" spans="1:6" ht="38.25">
      <c r="A45" s="173" t="s">
        <v>144</v>
      </c>
      <c r="B45" s="43" t="s">
        <v>185</v>
      </c>
      <c r="C45" s="228" t="s">
        <v>6</v>
      </c>
      <c r="D45" s="272">
        <v>4</v>
      </c>
      <c r="E45" s="558"/>
      <c r="F45" s="176">
        <f t="shared" si="2"/>
        <v>0</v>
      </c>
    </row>
    <row r="46" spans="1:6" ht="51">
      <c r="A46" s="173" t="s">
        <v>145</v>
      </c>
      <c r="B46" s="100" t="s">
        <v>76</v>
      </c>
      <c r="C46" s="228" t="s">
        <v>8</v>
      </c>
      <c r="D46" s="271">
        <v>14.3</v>
      </c>
      <c r="E46" s="560"/>
      <c r="F46" s="176">
        <f>D46*E46</f>
        <v>0</v>
      </c>
    </row>
    <row r="47" spans="1:6" ht="204">
      <c r="A47" s="173" t="s">
        <v>146</v>
      </c>
      <c r="B47" s="178" t="s">
        <v>78</v>
      </c>
      <c r="C47" s="273"/>
      <c r="D47" s="274"/>
      <c r="E47" s="275"/>
      <c r="F47" s="181"/>
    </row>
    <row r="48" spans="1:6">
      <c r="A48" s="173"/>
      <c r="B48" s="276" t="s">
        <v>74</v>
      </c>
      <c r="C48" s="277" t="s">
        <v>6</v>
      </c>
      <c r="D48" s="278">
        <v>21</v>
      </c>
      <c r="E48" s="561"/>
      <c r="F48" s="185">
        <f t="shared" si="2"/>
        <v>0</v>
      </c>
    </row>
    <row r="49" spans="1:6">
      <c r="A49" s="173"/>
      <c r="B49" s="279" t="s">
        <v>75</v>
      </c>
      <c r="C49" s="280" t="s">
        <v>6</v>
      </c>
      <c r="D49" s="281">
        <v>2</v>
      </c>
      <c r="E49" s="562"/>
      <c r="F49" s="189">
        <f t="shared" si="2"/>
        <v>0</v>
      </c>
    </row>
    <row r="50" spans="1:6" ht="51">
      <c r="A50" s="173" t="s">
        <v>147</v>
      </c>
      <c r="B50" s="155" t="s">
        <v>70</v>
      </c>
      <c r="C50" s="228" t="s">
        <v>6</v>
      </c>
      <c r="D50" s="229">
        <v>1</v>
      </c>
      <c r="E50" s="554"/>
      <c r="F50" s="176">
        <f t="shared" si="2"/>
        <v>0</v>
      </c>
    </row>
    <row r="51" spans="1:6" ht="102">
      <c r="A51" s="173" t="s">
        <v>148</v>
      </c>
      <c r="B51" s="100" t="s">
        <v>53</v>
      </c>
      <c r="C51" s="228" t="s">
        <v>6</v>
      </c>
      <c r="D51" s="229">
        <v>14</v>
      </c>
      <c r="E51" s="558"/>
      <c r="F51" s="176">
        <f t="shared" si="2"/>
        <v>0</v>
      </c>
    </row>
    <row r="52" spans="1:6" ht="51">
      <c r="A52" s="173" t="s">
        <v>149</v>
      </c>
      <c r="B52" s="100" t="s">
        <v>54</v>
      </c>
      <c r="C52" s="228" t="s">
        <v>6</v>
      </c>
      <c r="D52" s="229">
        <v>14</v>
      </c>
      <c r="E52" s="558"/>
      <c r="F52" s="176">
        <f t="shared" si="2"/>
        <v>0</v>
      </c>
    </row>
    <row r="53" spans="1:6" ht="38.25">
      <c r="A53" s="173" t="s">
        <v>150</v>
      </c>
      <c r="B53" s="43" t="s">
        <v>55</v>
      </c>
      <c r="C53" s="228" t="s">
        <v>6</v>
      </c>
      <c r="D53" s="282">
        <v>14</v>
      </c>
      <c r="E53" s="558"/>
      <c r="F53" s="176">
        <f t="shared" si="2"/>
        <v>0</v>
      </c>
    </row>
    <row r="54" spans="1:6" ht="102.75" thickBot="1">
      <c r="A54" s="173" t="s">
        <v>186</v>
      </c>
      <c r="B54" s="100" t="s">
        <v>77</v>
      </c>
      <c r="C54" s="228" t="s">
        <v>8</v>
      </c>
      <c r="D54" s="229">
        <v>98</v>
      </c>
      <c r="E54" s="558"/>
      <c r="F54" s="176">
        <f t="shared" si="2"/>
        <v>0</v>
      </c>
    </row>
    <row r="55" spans="1:6" ht="13.5" thickBot="1">
      <c r="A55" s="68" t="s">
        <v>29</v>
      </c>
      <c r="B55" s="283" t="s">
        <v>16</v>
      </c>
      <c r="C55" s="284"/>
      <c r="D55" s="285"/>
      <c r="E55" s="286"/>
      <c r="F55" s="69">
        <f>SUM(F44:F54)</f>
        <v>0</v>
      </c>
    </row>
    <row r="56" spans="1:6" ht="13.5" thickBot="1">
      <c r="A56" s="116"/>
      <c r="B56" s="239"/>
      <c r="C56" s="240"/>
      <c r="D56" s="241"/>
      <c r="E56" s="242"/>
      <c r="F56" s="120"/>
    </row>
    <row r="57" spans="1:6" ht="13.5" thickBot="1">
      <c r="A57" s="122"/>
      <c r="B57" s="287" t="s">
        <v>30</v>
      </c>
      <c r="C57" s="288"/>
      <c r="D57" s="289"/>
      <c r="E57" s="290"/>
      <c r="F57" s="199"/>
    </row>
    <row r="58" spans="1:6" ht="76.5">
      <c r="A58" s="94"/>
      <c r="B58" s="129" t="s">
        <v>189</v>
      </c>
      <c r="C58" s="247"/>
      <c r="D58" s="248"/>
      <c r="E58" s="249"/>
      <c r="F58" s="133"/>
    </row>
    <row r="59" spans="1:6" ht="25.5">
      <c r="A59" s="99" t="s">
        <v>151</v>
      </c>
      <c r="B59" s="100" t="s">
        <v>32</v>
      </c>
      <c r="C59" s="228" t="s">
        <v>13</v>
      </c>
      <c r="D59" s="229">
        <v>10</v>
      </c>
      <c r="E59" s="563"/>
      <c r="F59" s="103">
        <f t="shared" ref="F59:F70" si="3">D59*E59</f>
        <v>0</v>
      </c>
    </row>
    <row r="60" spans="1:6" ht="25.5">
      <c r="A60" s="173" t="s">
        <v>152</v>
      </c>
      <c r="B60" s="100" t="s">
        <v>56</v>
      </c>
      <c r="C60" s="228" t="s">
        <v>19</v>
      </c>
      <c r="D60" s="229">
        <v>16</v>
      </c>
      <c r="E60" s="563"/>
      <c r="F60" s="103">
        <f t="shared" si="3"/>
        <v>0</v>
      </c>
    </row>
    <row r="61" spans="1:6" ht="25.5">
      <c r="A61" s="99">
        <v>3</v>
      </c>
      <c r="B61" s="200" t="s">
        <v>33</v>
      </c>
      <c r="C61" s="233" t="s">
        <v>8</v>
      </c>
      <c r="D61" s="291">
        <v>529.30999999999995</v>
      </c>
      <c r="E61" s="563"/>
      <c r="F61" s="103">
        <f t="shared" si="3"/>
        <v>0</v>
      </c>
    </row>
    <row r="62" spans="1:6" ht="38.25">
      <c r="A62" s="173">
        <v>4</v>
      </c>
      <c r="B62" s="72" t="s">
        <v>153</v>
      </c>
      <c r="C62" s="230" t="s">
        <v>65</v>
      </c>
      <c r="D62" s="231">
        <v>529.30999999999995</v>
      </c>
      <c r="E62" s="563"/>
      <c r="F62" s="111">
        <f t="shared" si="3"/>
        <v>0</v>
      </c>
    </row>
    <row r="63" spans="1:6" ht="38.25">
      <c r="A63" s="99">
        <v>5</v>
      </c>
      <c r="B63" s="73" t="s">
        <v>154</v>
      </c>
      <c r="C63" s="230" t="s">
        <v>59</v>
      </c>
      <c r="D63" s="231">
        <v>23</v>
      </c>
      <c r="E63" s="563"/>
      <c r="F63" s="111">
        <f t="shared" si="3"/>
        <v>0</v>
      </c>
    </row>
    <row r="64" spans="1:6" ht="51">
      <c r="A64" s="173">
        <v>6</v>
      </c>
      <c r="B64" s="73" t="s">
        <v>155</v>
      </c>
      <c r="C64" s="230" t="s">
        <v>65</v>
      </c>
      <c r="D64" s="231">
        <v>529.30999999999995</v>
      </c>
      <c r="E64" s="563"/>
      <c r="F64" s="111">
        <f t="shared" si="3"/>
        <v>0</v>
      </c>
    </row>
    <row r="65" spans="1:6" ht="25.5">
      <c r="A65" s="99">
        <v>9</v>
      </c>
      <c r="B65" s="202" t="s">
        <v>202</v>
      </c>
      <c r="C65" s="233" t="s">
        <v>64</v>
      </c>
      <c r="D65" s="231">
        <v>1343.5</v>
      </c>
      <c r="E65" s="563"/>
      <c r="F65" s="103">
        <f t="shared" si="3"/>
        <v>0</v>
      </c>
    </row>
    <row r="66" spans="1:6" ht="25.5">
      <c r="A66" s="173">
        <v>10</v>
      </c>
      <c r="B66" s="43" t="s">
        <v>190</v>
      </c>
      <c r="C66" s="228" t="s">
        <v>192</v>
      </c>
      <c r="D66" s="229">
        <v>1343.5</v>
      </c>
      <c r="E66" s="563"/>
      <c r="F66" s="103">
        <f t="shared" ref="F66" si="4">D66*E66</f>
        <v>0</v>
      </c>
    </row>
    <row r="67" spans="1:6" ht="25.5">
      <c r="A67" s="99">
        <v>11</v>
      </c>
      <c r="B67" s="43" t="s">
        <v>191</v>
      </c>
      <c r="C67" s="228" t="s">
        <v>192</v>
      </c>
      <c r="D67" s="229">
        <v>1343.5</v>
      </c>
      <c r="E67" s="563"/>
      <c r="F67" s="103">
        <f t="shared" si="3"/>
        <v>0</v>
      </c>
    </row>
    <row r="68" spans="1:6" ht="63.75">
      <c r="A68" s="203" t="s">
        <v>41</v>
      </c>
      <c r="B68" s="202" t="s">
        <v>71</v>
      </c>
      <c r="C68" s="228" t="s">
        <v>72</v>
      </c>
      <c r="D68" s="229">
        <v>5.45</v>
      </c>
      <c r="E68" s="563"/>
      <c r="F68" s="103">
        <f>D68*E68</f>
        <v>0</v>
      </c>
    </row>
    <row r="69" spans="1:6" ht="114.75">
      <c r="A69" s="203" t="s">
        <v>73</v>
      </c>
      <c r="B69" s="204" t="s">
        <v>39</v>
      </c>
      <c r="C69" s="228" t="s">
        <v>8</v>
      </c>
      <c r="D69" s="229">
        <v>529.30999999999995</v>
      </c>
      <c r="E69" s="554"/>
      <c r="F69" s="103">
        <f t="shared" si="3"/>
        <v>0</v>
      </c>
    </row>
    <row r="70" spans="1:6" ht="64.5" thickBot="1">
      <c r="A70" s="203" t="s">
        <v>66</v>
      </c>
      <c r="B70" s="109" t="s">
        <v>156</v>
      </c>
      <c r="C70" s="228" t="s">
        <v>7</v>
      </c>
      <c r="D70" s="229">
        <v>1</v>
      </c>
      <c r="E70" s="554"/>
      <c r="F70" s="103">
        <f t="shared" si="3"/>
        <v>0</v>
      </c>
    </row>
    <row r="71" spans="1:6" ht="13.5" thickBot="1">
      <c r="A71" s="75" t="s">
        <v>31</v>
      </c>
      <c r="B71" s="292" t="s">
        <v>9</v>
      </c>
      <c r="C71" s="293"/>
      <c r="D71" s="294"/>
      <c r="E71" s="295"/>
      <c r="F71" s="77">
        <f>SUM(F59:F70)</f>
        <v>0</v>
      </c>
    </row>
    <row r="73" spans="1:6">
      <c r="A73" s="86"/>
      <c r="B73" s="296"/>
      <c r="D73" s="297"/>
      <c r="E73" s="211"/>
      <c r="F73" s="209"/>
    </row>
  </sheetData>
  <sheetProtection algorithmName="SHA-512" hashValue="dB6MA7cZQA497KNha1KgHwaIfRLoXg5aSgA7gLb+ab8pvmax2MEG1A4sGM6+zdVAgQfu19Pf6xkGLYQWnl1+/w==" saltValue="+doaFTfInhslipKvSbekHQ==" spinCount="100000"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&amp;C&amp;P/&amp;N</oddFooter>
  </headerFooter>
  <rowBreaks count="1" manualBreakCount="1">
    <brk id="1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6"/>
  <sheetViews>
    <sheetView defaultGridColor="0" view="pageBreakPreview" topLeftCell="A50" colorId="8" zoomScaleNormal="100" zoomScaleSheetLayoutView="100" workbookViewId="0">
      <selection activeCell="E54" sqref="E54:E63"/>
    </sheetView>
  </sheetViews>
  <sheetFormatPr defaultColWidth="9.140625" defaultRowHeight="12.75"/>
  <cols>
    <col min="1" max="1" width="5.85546875" style="78" bestFit="1" customWidth="1"/>
    <col min="2" max="2" width="40.85546875" style="83" customWidth="1"/>
    <col min="3" max="3" width="6.5703125" style="86" bestFit="1" customWidth="1"/>
    <col min="4" max="4" width="8.42578125" style="87" bestFit="1" customWidth="1"/>
    <col min="5" max="5" width="12.7109375" style="218" customWidth="1"/>
    <col min="6" max="6" width="13.42578125" style="82" customWidth="1"/>
    <col min="7" max="16384" width="9.140625" style="83"/>
  </cols>
  <sheetData>
    <row r="1" spans="1:6">
      <c r="B1" s="299"/>
      <c r="C1" s="300"/>
      <c r="D1" s="300"/>
      <c r="E1" s="312"/>
    </row>
    <row r="2" spans="1:6">
      <c r="A2" s="301"/>
      <c r="B2" s="302" t="s">
        <v>82</v>
      </c>
      <c r="C2" s="303"/>
      <c r="D2" s="304"/>
      <c r="E2" s="313"/>
    </row>
    <row r="3" spans="1:6" ht="13.5" thickBot="1"/>
    <row r="4" spans="1:6" ht="26.25" thickBot="1">
      <c r="A4" s="45" t="s">
        <v>0</v>
      </c>
      <c r="B4" s="46" t="s">
        <v>1</v>
      </c>
      <c r="C4" s="46" t="s">
        <v>2</v>
      </c>
      <c r="D4" s="47" t="s">
        <v>3</v>
      </c>
      <c r="E4" s="221" t="s">
        <v>4</v>
      </c>
      <c r="F4" s="48" t="s">
        <v>5</v>
      </c>
    </row>
    <row r="5" spans="1:6" ht="13.5" thickBot="1">
      <c r="A5" s="88"/>
      <c r="B5" s="89" t="s">
        <v>20</v>
      </c>
      <c r="C5" s="90"/>
      <c r="D5" s="91"/>
      <c r="E5" s="225"/>
      <c r="F5" s="93"/>
    </row>
    <row r="6" spans="1:6" ht="38.25">
      <c r="A6" s="99" t="s">
        <v>114</v>
      </c>
      <c r="B6" s="100" t="s">
        <v>49</v>
      </c>
      <c r="C6" s="101" t="s">
        <v>6</v>
      </c>
      <c r="D6" s="102">
        <v>4</v>
      </c>
      <c r="E6" s="558"/>
      <c r="F6" s="305">
        <f t="shared" ref="F6:F11" si="0">D6*E6</f>
        <v>0</v>
      </c>
    </row>
    <row r="7" spans="1:6" ht="25.5">
      <c r="A7" s="94" t="s">
        <v>115</v>
      </c>
      <c r="B7" s="100" t="s">
        <v>35</v>
      </c>
      <c r="C7" s="101" t="s">
        <v>8</v>
      </c>
      <c r="D7" s="102">
        <v>103.31</v>
      </c>
      <c r="E7" s="554"/>
      <c r="F7" s="103">
        <f t="shared" si="0"/>
        <v>0</v>
      </c>
    </row>
    <row r="8" spans="1:6" ht="25.5">
      <c r="A8" s="99" t="s">
        <v>116</v>
      </c>
      <c r="B8" s="109" t="s">
        <v>17</v>
      </c>
      <c r="C8" s="101" t="s">
        <v>6</v>
      </c>
      <c r="D8" s="102">
        <v>6</v>
      </c>
      <c r="E8" s="554"/>
      <c r="F8" s="103">
        <f t="shared" si="0"/>
        <v>0</v>
      </c>
    </row>
    <row r="9" spans="1:6" ht="38.25">
      <c r="A9" s="94" t="s">
        <v>117</v>
      </c>
      <c r="B9" s="110" t="s">
        <v>36</v>
      </c>
      <c r="C9" s="101" t="s">
        <v>8</v>
      </c>
      <c r="D9" s="102">
        <v>105</v>
      </c>
      <c r="E9" s="554"/>
      <c r="F9" s="103">
        <f t="shared" si="0"/>
        <v>0</v>
      </c>
    </row>
    <row r="10" spans="1:6" ht="38.25">
      <c r="A10" s="99" t="s">
        <v>118</v>
      </c>
      <c r="B10" s="100" t="s">
        <v>40</v>
      </c>
      <c r="C10" s="60" t="s">
        <v>38</v>
      </c>
      <c r="D10" s="102">
        <v>362</v>
      </c>
      <c r="E10" s="554"/>
      <c r="F10" s="103">
        <f t="shared" ref="F10" si="1">D10*E10</f>
        <v>0</v>
      </c>
    </row>
    <row r="11" spans="1:6" ht="39" thickBot="1">
      <c r="A11" s="94" t="s">
        <v>119</v>
      </c>
      <c r="B11" s="109" t="s">
        <v>58</v>
      </c>
      <c r="C11" s="306" t="s">
        <v>59</v>
      </c>
      <c r="D11" s="102">
        <v>2</v>
      </c>
      <c r="E11" s="554"/>
      <c r="F11" s="103">
        <f t="shared" si="0"/>
        <v>0</v>
      </c>
    </row>
    <row r="12" spans="1:6" ht="13.5" thickBot="1">
      <c r="A12" s="51" t="s">
        <v>25</v>
      </c>
      <c r="B12" s="112" t="s">
        <v>11</v>
      </c>
      <c r="C12" s="113"/>
      <c r="D12" s="114"/>
      <c r="E12" s="238"/>
      <c r="F12" s="52">
        <f>SUM(F6:F11)</f>
        <v>0</v>
      </c>
    </row>
    <row r="13" spans="1:6" ht="13.5" thickBot="1">
      <c r="A13" s="116"/>
      <c r="B13" s="117"/>
      <c r="C13" s="118"/>
      <c r="D13" s="119"/>
      <c r="E13" s="242"/>
      <c r="F13" s="121"/>
    </row>
    <row r="14" spans="1:6" ht="13.5" thickBot="1">
      <c r="A14" s="122"/>
      <c r="B14" s="123" t="s">
        <v>26</v>
      </c>
      <c r="C14" s="124"/>
      <c r="D14" s="125"/>
      <c r="E14" s="246"/>
      <c r="F14" s="127"/>
    </row>
    <row r="15" spans="1:6" ht="63.75">
      <c r="A15" s="128"/>
      <c r="B15" s="129" t="s">
        <v>181</v>
      </c>
      <c r="C15" s="130"/>
      <c r="D15" s="131"/>
      <c r="E15" s="249"/>
      <c r="F15" s="133"/>
    </row>
    <row r="16" spans="1:6" ht="51">
      <c r="A16" s="94"/>
      <c r="B16" s="134" t="s">
        <v>182</v>
      </c>
      <c r="C16" s="101"/>
      <c r="D16" s="102"/>
      <c r="E16" s="234"/>
      <c r="F16" s="103"/>
    </row>
    <row r="17" spans="1:6" ht="38.25">
      <c r="A17" s="99" t="s">
        <v>124</v>
      </c>
      <c r="B17" s="100" t="s">
        <v>42</v>
      </c>
      <c r="C17" s="106" t="s">
        <v>37</v>
      </c>
      <c r="D17" s="102">
        <v>7.44</v>
      </c>
      <c r="E17" s="554"/>
      <c r="F17" s="103">
        <f>D17*E17</f>
        <v>0</v>
      </c>
    </row>
    <row r="18" spans="1:6" ht="38.25">
      <c r="A18" s="99" t="s">
        <v>125</v>
      </c>
      <c r="B18" s="73" t="s">
        <v>68</v>
      </c>
      <c r="C18" s="106" t="s">
        <v>37</v>
      </c>
      <c r="D18" s="102">
        <v>56.25</v>
      </c>
      <c r="E18" s="554"/>
      <c r="F18" s="103">
        <f>D18*E18</f>
        <v>0</v>
      </c>
    </row>
    <row r="19" spans="1:6" ht="51">
      <c r="A19" s="99" t="s">
        <v>126</v>
      </c>
      <c r="B19" s="135" t="s">
        <v>80</v>
      </c>
      <c r="C19" s="136"/>
      <c r="D19" s="137"/>
      <c r="E19" s="314"/>
      <c r="F19" s="139"/>
    </row>
    <row r="20" spans="1:6" ht="14.25">
      <c r="A20" s="140"/>
      <c r="B20" s="141" t="s">
        <v>48</v>
      </c>
      <c r="C20" s="142" t="s">
        <v>37</v>
      </c>
      <c r="D20" s="143">
        <v>172.39</v>
      </c>
      <c r="E20" s="556"/>
      <c r="F20" s="144">
        <f>D20*E20</f>
        <v>0</v>
      </c>
    </row>
    <row r="21" spans="1:6" ht="14.25">
      <c r="A21" s="94"/>
      <c r="B21" s="145" t="s">
        <v>47</v>
      </c>
      <c r="C21" s="146" t="s">
        <v>37</v>
      </c>
      <c r="D21" s="147">
        <v>3.5</v>
      </c>
      <c r="E21" s="557"/>
      <c r="F21" s="148">
        <f>D21*E21</f>
        <v>0</v>
      </c>
    </row>
    <row r="22" spans="1:6" ht="38.25">
      <c r="A22" s="99" t="s">
        <v>127</v>
      </c>
      <c r="B22" s="100" t="s">
        <v>60</v>
      </c>
      <c r="C22" s="106" t="s">
        <v>37</v>
      </c>
      <c r="D22" s="102">
        <v>8</v>
      </c>
      <c r="E22" s="554"/>
      <c r="F22" s="103">
        <f>D22*E22</f>
        <v>0</v>
      </c>
    </row>
    <row r="23" spans="1:6" ht="38.25">
      <c r="A23" s="99" t="s">
        <v>129</v>
      </c>
      <c r="B23" s="149" t="s">
        <v>18</v>
      </c>
      <c r="C23" s="150" t="s">
        <v>63</v>
      </c>
      <c r="D23" s="102">
        <v>330.45</v>
      </c>
      <c r="E23" s="554"/>
      <c r="F23" s="151">
        <f t="shared" ref="F23:F35" si="2">D23*E23</f>
        <v>0</v>
      </c>
    </row>
    <row r="24" spans="1:6" ht="76.5">
      <c r="A24" s="99" t="s">
        <v>131</v>
      </c>
      <c r="B24" s="100" t="s">
        <v>43</v>
      </c>
      <c r="C24" s="106" t="s">
        <v>6</v>
      </c>
      <c r="D24" s="102">
        <v>7</v>
      </c>
      <c r="E24" s="558"/>
      <c r="F24" s="151">
        <f t="shared" si="2"/>
        <v>0</v>
      </c>
    </row>
    <row r="25" spans="1:6" ht="38.25">
      <c r="A25" s="99" t="s">
        <v>132</v>
      </c>
      <c r="B25" s="100" t="s">
        <v>34</v>
      </c>
      <c r="C25" s="60" t="s">
        <v>38</v>
      </c>
      <c r="D25" s="102">
        <v>97.19</v>
      </c>
      <c r="E25" s="554"/>
      <c r="F25" s="151">
        <f t="shared" si="2"/>
        <v>0</v>
      </c>
    </row>
    <row r="26" spans="1:6" ht="51">
      <c r="A26" s="99" t="s">
        <v>133</v>
      </c>
      <c r="B26" s="152" t="s">
        <v>50</v>
      </c>
      <c r="C26" s="106" t="s">
        <v>37</v>
      </c>
      <c r="D26" s="102">
        <v>13.43</v>
      </c>
      <c r="E26" s="554"/>
      <c r="F26" s="151">
        <f t="shared" si="2"/>
        <v>0</v>
      </c>
    </row>
    <row r="27" spans="1:6" ht="63.75">
      <c r="A27" s="99" t="s">
        <v>134</v>
      </c>
      <c r="B27" s="152" t="s">
        <v>183</v>
      </c>
      <c r="C27" s="106" t="s">
        <v>37</v>
      </c>
      <c r="D27" s="102">
        <v>36.159999999999997</v>
      </c>
      <c r="E27" s="554"/>
      <c r="F27" s="151">
        <f t="shared" si="2"/>
        <v>0</v>
      </c>
    </row>
    <row r="28" spans="1:6" ht="89.25">
      <c r="A28" s="99" t="s">
        <v>135</v>
      </c>
      <c r="B28" s="100" t="s">
        <v>14</v>
      </c>
      <c r="C28" s="106" t="s">
        <v>37</v>
      </c>
      <c r="D28" s="102">
        <v>131.26</v>
      </c>
      <c r="E28" s="554"/>
      <c r="F28" s="151">
        <f t="shared" si="2"/>
        <v>0</v>
      </c>
    </row>
    <row r="29" spans="1:6" ht="51">
      <c r="A29" s="99" t="s">
        <v>136</v>
      </c>
      <c r="B29" s="153" t="s">
        <v>51</v>
      </c>
      <c r="C29" s="106" t="s">
        <v>37</v>
      </c>
      <c r="D29" s="102">
        <v>33.75</v>
      </c>
      <c r="E29" s="554"/>
      <c r="F29" s="151">
        <f t="shared" si="2"/>
        <v>0</v>
      </c>
    </row>
    <row r="30" spans="1:6" ht="38.25">
      <c r="A30" s="99" t="s">
        <v>137</v>
      </c>
      <c r="B30" s="153" t="s">
        <v>84</v>
      </c>
      <c r="C30" s="106" t="s">
        <v>37</v>
      </c>
      <c r="D30" s="102">
        <v>22.5</v>
      </c>
      <c r="E30" s="554"/>
      <c r="F30" s="151">
        <f t="shared" si="2"/>
        <v>0</v>
      </c>
    </row>
    <row r="31" spans="1:6" ht="38.25">
      <c r="A31" s="99" t="s">
        <v>138</v>
      </c>
      <c r="B31" s="155" t="s">
        <v>130</v>
      </c>
      <c r="C31" s="60" t="s">
        <v>8</v>
      </c>
      <c r="D31" s="102">
        <v>103.31</v>
      </c>
      <c r="E31" s="554"/>
      <c r="F31" s="151">
        <f t="shared" si="2"/>
        <v>0</v>
      </c>
    </row>
    <row r="32" spans="1:6" ht="38.25">
      <c r="A32" s="99" t="s">
        <v>139</v>
      </c>
      <c r="B32" s="156" t="s">
        <v>187</v>
      </c>
      <c r="C32" s="60" t="s">
        <v>8</v>
      </c>
      <c r="D32" s="61">
        <v>65</v>
      </c>
      <c r="E32" s="559"/>
      <c r="F32" s="62">
        <f t="shared" si="2"/>
        <v>0</v>
      </c>
    </row>
    <row r="33" spans="1:6" ht="38.25">
      <c r="A33" s="99" t="s">
        <v>140</v>
      </c>
      <c r="B33" s="155" t="s">
        <v>44</v>
      </c>
      <c r="C33" s="106" t="s">
        <v>37</v>
      </c>
      <c r="D33" s="102">
        <v>106</v>
      </c>
      <c r="E33" s="554"/>
      <c r="F33" s="151">
        <f t="shared" si="2"/>
        <v>0</v>
      </c>
    </row>
    <row r="34" spans="1:6" ht="38.25">
      <c r="A34" s="99" t="s">
        <v>141</v>
      </c>
      <c r="B34" s="100" t="s">
        <v>52</v>
      </c>
      <c r="C34" s="60" t="s">
        <v>37</v>
      </c>
      <c r="D34" s="102">
        <v>7.44</v>
      </c>
      <c r="E34" s="554"/>
      <c r="F34" s="151">
        <f t="shared" si="2"/>
        <v>0</v>
      </c>
    </row>
    <row r="35" spans="1:6" ht="39" thickBot="1">
      <c r="A35" s="99" t="s">
        <v>142</v>
      </c>
      <c r="B35" s="100" t="s">
        <v>45</v>
      </c>
      <c r="C35" s="60" t="s">
        <v>38</v>
      </c>
      <c r="D35" s="102">
        <v>85.83</v>
      </c>
      <c r="E35" s="554"/>
      <c r="F35" s="151">
        <f t="shared" si="2"/>
        <v>0</v>
      </c>
    </row>
    <row r="36" spans="1:6" ht="13.5" thickBot="1">
      <c r="A36" s="63" t="s">
        <v>27</v>
      </c>
      <c r="B36" s="157" t="s">
        <v>10</v>
      </c>
      <c r="C36" s="158"/>
      <c r="D36" s="159"/>
      <c r="E36" s="261"/>
      <c r="F36" s="64">
        <f>SUM(F17:F35)</f>
        <v>0</v>
      </c>
    </row>
    <row r="37" spans="1:6" ht="13.5" thickBot="1">
      <c r="A37" s="116"/>
      <c r="B37" s="161"/>
      <c r="C37" s="162"/>
      <c r="D37" s="163"/>
      <c r="E37" s="265"/>
      <c r="F37" s="120"/>
    </row>
    <row r="38" spans="1:6" ht="13.5" thickBot="1">
      <c r="A38" s="165"/>
      <c r="B38" s="166" t="s">
        <v>28</v>
      </c>
      <c r="C38" s="167"/>
      <c r="D38" s="168"/>
      <c r="E38" s="268"/>
      <c r="F38" s="170"/>
    </row>
    <row r="39" spans="1:6" ht="76.5">
      <c r="A39" s="128"/>
      <c r="B39" s="171" t="s">
        <v>184</v>
      </c>
      <c r="C39" s="96"/>
      <c r="D39" s="97"/>
      <c r="E39" s="269"/>
      <c r="F39" s="98"/>
    </row>
    <row r="40" spans="1:6" ht="76.5">
      <c r="A40" s="173" t="s">
        <v>157</v>
      </c>
      <c r="B40" s="155" t="s">
        <v>79</v>
      </c>
      <c r="C40" s="174" t="s">
        <v>8</v>
      </c>
      <c r="D40" s="175">
        <v>97.19</v>
      </c>
      <c r="E40" s="560"/>
      <c r="F40" s="176">
        <f t="shared" ref="F40:F41" si="3">D40*E40</f>
        <v>0</v>
      </c>
    </row>
    <row r="41" spans="1:6" ht="38.25">
      <c r="A41" s="173" t="s">
        <v>144</v>
      </c>
      <c r="B41" s="43" t="s">
        <v>185</v>
      </c>
      <c r="C41" s="101" t="s">
        <v>6</v>
      </c>
      <c r="D41" s="177">
        <v>1</v>
      </c>
      <c r="E41" s="558"/>
      <c r="F41" s="176">
        <f t="shared" si="3"/>
        <v>0</v>
      </c>
    </row>
    <row r="42" spans="1:6" ht="51">
      <c r="A42" s="173" t="s">
        <v>158</v>
      </c>
      <c r="B42" s="100" t="s">
        <v>81</v>
      </c>
      <c r="C42" s="101" t="s">
        <v>8</v>
      </c>
      <c r="D42" s="175">
        <v>6.12</v>
      </c>
      <c r="E42" s="560"/>
      <c r="F42" s="176">
        <f>D42*E42</f>
        <v>0</v>
      </c>
    </row>
    <row r="43" spans="1:6" ht="204">
      <c r="A43" s="173" t="s">
        <v>193</v>
      </c>
      <c r="B43" s="178" t="s">
        <v>78</v>
      </c>
      <c r="C43" s="179"/>
      <c r="D43" s="180"/>
      <c r="E43" s="275"/>
      <c r="F43" s="181"/>
    </row>
    <row r="44" spans="1:6">
      <c r="A44" s="173"/>
      <c r="B44" s="182" t="s">
        <v>74</v>
      </c>
      <c r="C44" s="183" t="s">
        <v>6</v>
      </c>
      <c r="D44" s="184">
        <v>5</v>
      </c>
      <c r="E44" s="561"/>
      <c r="F44" s="185">
        <f t="shared" ref="F44:F49" si="4">D44*E44</f>
        <v>0</v>
      </c>
    </row>
    <row r="45" spans="1:6">
      <c r="A45" s="173"/>
      <c r="B45" s="186" t="s">
        <v>75</v>
      </c>
      <c r="C45" s="187" t="s">
        <v>6</v>
      </c>
      <c r="D45" s="188">
        <v>1</v>
      </c>
      <c r="E45" s="562"/>
      <c r="F45" s="189">
        <f t="shared" si="4"/>
        <v>0</v>
      </c>
    </row>
    <row r="46" spans="1:6" ht="114.75">
      <c r="A46" s="173" t="s">
        <v>147</v>
      </c>
      <c r="B46" s="100" t="s">
        <v>53</v>
      </c>
      <c r="C46" s="101" t="s">
        <v>6</v>
      </c>
      <c r="D46" s="102">
        <v>5</v>
      </c>
      <c r="E46" s="558"/>
      <c r="F46" s="176">
        <f t="shared" si="4"/>
        <v>0</v>
      </c>
    </row>
    <row r="47" spans="1:6" ht="63.75">
      <c r="A47" s="173" t="s">
        <v>148</v>
      </c>
      <c r="B47" s="100" t="s">
        <v>54</v>
      </c>
      <c r="C47" s="101" t="s">
        <v>6</v>
      </c>
      <c r="D47" s="102">
        <v>5</v>
      </c>
      <c r="E47" s="558"/>
      <c r="F47" s="176">
        <f t="shared" si="4"/>
        <v>0</v>
      </c>
    </row>
    <row r="48" spans="1:6" ht="38.25">
      <c r="A48" s="173" t="s">
        <v>149</v>
      </c>
      <c r="B48" s="43" t="s">
        <v>55</v>
      </c>
      <c r="C48" s="101" t="s">
        <v>6</v>
      </c>
      <c r="D48" s="190">
        <v>5</v>
      </c>
      <c r="E48" s="558"/>
      <c r="F48" s="176">
        <f t="shared" si="4"/>
        <v>0</v>
      </c>
    </row>
    <row r="49" spans="1:6" ht="102.75" thickBot="1">
      <c r="A49" s="173" t="s">
        <v>150</v>
      </c>
      <c r="B49" s="100" t="s">
        <v>77</v>
      </c>
      <c r="C49" s="101" t="s">
        <v>8</v>
      </c>
      <c r="D49" s="102">
        <v>30</v>
      </c>
      <c r="E49" s="558"/>
      <c r="F49" s="176">
        <f t="shared" si="4"/>
        <v>0</v>
      </c>
    </row>
    <row r="50" spans="1:6" ht="13.5" thickBot="1">
      <c r="A50" s="68" t="s">
        <v>29</v>
      </c>
      <c r="B50" s="191" t="s">
        <v>16</v>
      </c>
      <c r="C50" s="192"/>
      <c r="D50" s="193"/>
      <c r="E50" s="286"/>
      <c r="F50" s="69">
        <f>SUM(F40:F49)</f>
        <v>0</v>
      </c>
    </row>
    <row r="51" spans="1:6" ht="13.5" thickBot="1">
      <c r="A51" s="116"/>
      <c r="B51" s="117"/>
      <c r="C51" s="118"/>
      <c r="D51" s="119"/>
      <c r="E51" s="242"/>
      <c r="F51" s="120"/>
    </row>
    <row r="52" spans="1:6" ht="13.5" thickBot="1">
      <c r="A52" s="122"/>
      <c r="B52" s="195" t="s">
        <v>30</v>
      </c>
      <c r="C52" s="196"/>
      <c r="D52" s="197"/>
      <c r="E52" s="290"/>
      <c r="F52" s="199"/>
    </row>
    <row r="53" spans="1:6" ht="76.5">
      <c r="A53" s="94"/>
      <c r="B53" s="129" t="s">
        <v>189</v>
      </c>
      <c r="C53" s="130"/>
      <c r="D53" s="131"/>
      <c r="E53" s="249"/>
      <c r="F53" s="133"/>
    </row>
    <row r="54" spans="1:6" ht="25.5">
      <c r="A54" s="99" t="s">
        <v>151</v>
      </c>
      <c r="B54" s="100" t="s">
        <v>32</v>
      </c>
      <c r="C54" s="101" t="s">
        <v>13</v>
      </c>
      <c r="D54" s="102">
        <v>4</v>
      </c>
      <c r="E54" s="563"/>
      <c r="F54" s="103">
        <f t="shared" ref="F54:F63" si="5">D54*E54</f>
        <v>0</v>
      </c>
    </row>
    <row r="55" spans="1:6" ht="25.5">
      <c r="A55" s="173" t="s">
        <v>152</v>
      </c>
      <c r="B55" s="100" t="s">
        <v>56</v>
      </c>
      <c r="C55" s="101" t="s">
        <v>19</v>
      </c>
      <c r="D55" s="102">
        <v>8</v>
      </c>
      <c r="E55" s="563"/>
      <c r="F55" s="103">
        <f t="shared" si="5"/>
        <v>0</v>
      </c>
    </row>
    <row r="56" spans="1:6" ht="25.5">
      <c r="A56" s="99" t="s">
        <v>159</v>
      </c>
      <c r="B56" s="200" t="s">
        <v>33</v>
      </c>
      <c r="C56" s="60" t="s">
        <v>8</v>
      </c>
      <c r="D56" s="201">
        <v>103.31</v>
      </c>
      <c r="E56" s="563"/>
      <c r="F56" s="103">
        <f t="shared" si="5"/>
        <v>0</v>
      </c>
    </row>
    <row r="57" spans="1:6" ht="38.25">
      <c r="A57" s="173" t="s">
        <v>160</v>
      </c>
      <c r="B57" s="72" t="s">
        <v>153</v>
      </c>
      <c r="C57" s="308" t="s">
        <v>65</v>
      </c>
      <c r="D57" s="309">
        <v>103.31</v>
      </c>
      <c r="E57" s="563"/>
      <c r="F57" s="111">
        <f t="shared" si="5"/>
        <v>0</v>
      </c>
    </row>
    <row r="58" spans="1:6" ht="38.25">
      <c r="A58" s="99" t="s">
        <v>161</v>
      </c>
      <c r="B58" s="73" t="s">
        <v>154</v>
      </c>
      <c r="C58" s="308" t="s">
        <v>59</v>
      </c>
      <c r="D58" s="309">
        <v>7</v>
      </c>
      <c r="E58" s="563"/>
      <c r="F58" s="111">
        <f t="shared" si="5"/>
        <v>0</v>
      </c>
    </row>
    <row r="59" spans="1:6" ht="63.75">
      <c r="A59" s="173" t="s">
        <v>162</v>
      </c>
      <c r="B59" s="73" t="s">
        <v>155</v>
      </c>
      <c r="C59" s="308" t="s">
        <v>65</v>
      </c>
      <c r="D59" s="309">
        <v>103.31</v>
      </c>
      <c r="E59" s="563"/>
      <c r="F59" s="111">
        <f t="shared" si="5"/>
        <v>0</v>
      </c>
    </row>
    <row r="60" spans="1:6" ht="25.5">
      <c r="A60" s="99" t="s">
        <v>165</v>
      </c>
      <c r="B60" s="310" t="s">
        <v>86</v>
      </c>
      <c r="C60" s="150" t="s">
        <v>64</v>
      </c>
      <c r="D60" s="309">
        <v>233</v>
      </c>
      <c r="E60" s="563"/>
      <c r="F60" s="311">
        <f t="shared" si="5"/>
        <v>0</v>
      </c>
    </row>
    <row r="61" spans="1:6" ht="25.5">
      <c r="A61" s="173" t="s">
        <v>166</v>
      </c>
      <c r="B61" s="43" t="s">
        <v>194</v>
      </c>
      <c r="C61" s="101" t="s">
        <v>38</v>
      </c>
      <c r="D61" s="102">
        <v>362</v>
      </c>
      <c r="E61" s="563"/>
      <c r="F61" s="103">
        <f t="shared" ref="F61" si="6">D61*E61</f>
        <v>0</v>
      </c>
    </row>
    <row r="62" spans="1:6" ht="25.5">
      <c r="A62" s="99" t="s">
        <v>167</v>
      </c>
      <c r="B62" s="43" t="s">
        <v>195</v>
      </c>
      <c r="C62" s="101" t="s">
        <v>38</v>
      </c>
      <c r="D62" s="102">
        <v>112.5</v>
      </c>
      <c r="E62" s="563"/>
      <c r="F62" s="103">
        <f t="shared" si="5"/>
        <v>0</v>
      </c>
    </row>
    <row r="63" spans="1:6" ht="115.5" thickBot="1">
      <c r="A63" s="173" t="s">
        <v>168</v>
      </c>
      <c r="B63" s="204" t="s">
        <v>39</v>
      </c>
      <c r="C63" s="101" t="s">
        <v>8</v>
      </c>
      <c r="D63" s="102">
        <v>103.31</v>
      </c>
      <c r="E63" s="554"/>
      <c r="F63" s="103">
        <f t="shared" si="5"/>
        <v>0</v>
      </c>
    </row>
    <row r="64" spans="1:6" ht="13.5" thickBot="1">
      <c r="A64" s="75" t="s">
        <v>31</v>
      </c>
      <c r="B64" s="205" t="s">
        <v>9</v>
      </c>
      <c r="C64" s="206"/>
      <c r="D64" s="207"/>
      <c r="E64" s="295"/>
      <c r="F64" s="77">
        <f>SUM(F54:F63)</f>
        <v>0</v>
      </c>
    </row>
    <row r="66" spans="5:5">
      <c r="E66" s="315"/>
    </row>
  </sheetData>
  <sheetProtection algorithmName="SHA-512" hashValue="R8+t9BW6v3wU2LrwxEaa0LSneWVCXxWkHw/NrUCuL1gbEIR3uRERzZIQHeZ1bn2d+lOprYFIPFcVAm2l/RUL3A==" saltValue="J5NOXW74Y5E6jCykBIRyHQ==" spinCount="100000" sheet="1" objects="1" scenarios="1"/>
  <phoneticPr fontId="44" type="noConversion"/>
  <pageMargins left="0.70866141732283472" right="0.70866141732283472" top="0.74803149606299213" bottom="0.74803149606299213" header="0.31496062992125984" footer="0.31496062992125984"/>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54A4-B4AB-41A9-BC79-0BB4824D7624}">
  <dimension ref="A1:F62"/>
  <sheetViews>
    <sheetView view="pageBreakPreview" topLeftCell="A48" zoomScaleNormal="100" zoomScaleSheetLayoutView="100" workbookViewId="0">
      <selection activeCell="E52" sqref="E52:E61"/>
    </sheetView>
  </sheetViews>
  <sheetFormatPr defaultColWidth="9.140625" defaultRowHeight="12.75"/>
  <cols>
    <col min="1" max="1" width="5.42578125" style="78" customWidth="1"/>
    <col min="2" max="2" width="42.42578125" style="83" customWidth="1"/>
    <col min="3" max="3" width="6.5703125" style="86" bestFit="1" customWidth="1"/>
    <col min="4" max="4" width="7.85546875" style="87" customWidth="1"/>
    <col min="5" max="5" width="12.7109375" style="82" customWidth="1"/>
    <col min="6" max="6" width="13.7109375" style="82" customWidth="1"/>
    <col min="7" max="16384" width="9.140625" style="83"/>
  </cols>
  <sheetData>
    <row r="1" spans="1:6">
      <c r="B1" s="316"/>
      <c r="C1" s="80"/>
      <c r="D1" s="80"/>
      <c r="E1" s="81"/>
    </row>
    <row r="2" spans="1:6">
      <c r="A2" s="317"/>
      <c r="B2" s="318" t="s">
        <v>169</v>
      </c>
      <c r="C2" s="319"/>
      <c r="D2" s="320"/>
      <c r="E2" s="321"/>
    </row>
    <row r="3" spans="1:6" ht="13.5" thickBot="1"/>
    <row r="4" spans="1:6" ht="26.25" thickBot="1">
      <c r="A4" s="45" t="s">
        <v>0</v>
      </c>
      <c r="B4" s="46" t="s">
        <v>1</v>
      </c>
      <c r="C4" s="46" t="s">
        <v>2</v>
      </c>
      <c r="D4" s="47" t="s">
        <v>3</v>
      </c>
      <c r="E4" s="221" t="s">
        <v>4</v>
      </c>
      <c r="F4" s="48" t="s">
        <v>5</v>
      </c>
    </row>
    <row r="5" spans="1:6" ht="13.5" thickBot="1">
      <c r="A5" s="88"/>
      <c r="B5" s="89" t="s">
        <v>20</v>
      </c>
      <c r="C5" s="90"/>
      <c r="D5" s="91"/>
      <c r="E5" s="92"/>
      <c r="F5" s="93"/>
    </row>
    <row r="6" spans="1:6" ht="38.25">
      <c r="A6" s="99" t="s">
        <v>114</v>
      </c>
      <c r="B6" s="100" t="s">
        <v>49</v>
      </c>
      <c r="C6" s="101" t="s">
        <v>6</v>
      </c>
      <c r="D6" s="102">
        <v>5</v>
      </c>
      <c r="E6" s="564"/>
      <c r="F6" s="305">
        <f t="shared" ref="F6:F10" si="0">D6*E6</f>
        <v>0</v>
      </c>
    </row>
    <row r="7" spans="1:6" ht="25.5">
      <c r="A7" s="94" t="s">
        <v>115</v>
      </c>
      <c r="B7" s="100" t="s">
        <v>35</v>
      </c>
      <c r="C7" s="101" t="s">
        <v>8</v>
      </c>
      <c r="D7" s="102">
        <v>123.37</v>
      </c>
      <c r="E7" s="565"/>
      <c r="F7" s="103">
        <f t="shared" si="0"/>
        <v>0</v>
      </c>
    </row>
    <row r="8" spans="1:6" ht="25.5">
      <c r="A8" s="99" t="s">
        <v>116</v>
      </c>
      <c r="B8" s="109" t="s">
        <v>17</v>
      </c>
      <c r="C8" s="101" t="s">
        <v>6</v>
      </c>
      <c r="D8" s="102">
        <v>5</v>
      </c>
      <c r="E8" s="565"/>
      <c r="F8" s="103">
        <f t="shared" si="0"/>
        <v>0</v>
      </c>
    </row>
    <row r="9" spans="1:6" ht="38.25">
      <c r="A9" s="94" t="s">
        <v>117</v>
      </c>
      <c r="B9" s="109" t="s">
        <v>58</v>
      </c>
      <c r="C9" s="86" t="s">
        <v>59</v>
      </c>
      <c r="D9" s="102">
        <v>1</v>
      </c>
      <c r="E9" s="565"/>
      <c r="F9" s="103">
        <f t="shared" si="0"/>
        <v>0</v>
      </c>
    </row>
    <row r="10" spans="1:6" ht="39" thickBot="1">
      <c r="A10" s="99" t="s">
        <v>118</v>
      </c>
      <c r="B10" s="100" t="s">
        <v>40</v>
      </c>
      <c r="C10" s="60" t="s">
        <v>192</v>
      </c>
      <c r="D10" s="102">
        <v>237.35</v>
      </c>
      <c r="E10" s="565"/>
      <c r="F10" s="103">
        <f t="shared" si="0"/>
        <v>0</v>
      </c>
    </row>
    <row r="11" spans="1:6" ht="13.5" thickBot="1">
      <c r="A11" s="51" t="s">
        <v>25</v>
      </c>
      <c r="B11" s="112" t="s">
        <v>11</v>
      </c>
      <c r="C11" s="113"/>
      <c r="D11" s="114"/>
      <c r="E11" s="115"/>
      <c r="F11" s="52">
        <f>SUM(F6:F10)</f>
        <v>0</v>
      </c>
    </row>
    <row r="12" spans="1:6" ht="13.5" thickBot="1">
      <c r="A12" s="116"/>
      <c r="B12" s="117"/>
      <c r="C12" s="118"/>
      <c r="D12" s="119"/>
      <c r="E12" s="120"/>
      <c r="F12" s="121"/>
    </row>
    <row r="13" spans="1:6" ht="13.5" thickBot="1">
      <c r="A13" s="122"/>
      <c r="B13" s="123" t="s">
        <v>26</v>
      </c>
      <c r="C13" s="124"/>
      <c r="D13" s="125"/>
      <c r="E13" s="126"/>
      <c r="F13" s="127"/>
    </row>
    <row r="14" spans="1:6" ht="63.75">
      <c r="A14" s="128"/>
      <c r="B14" s="129" t="s">
        <v>181</v>
      </c>
      <c r="C14" s="130"/>
      <c r="D14" s="131"/>
      <c r="E14" s="132"/>
      <c r="F14" s="133"/>
    </row>
    <row r="15" spans="1:6" ht="51">
      <c r="A15" s="94"/>
      <c r="B15" s="134" t="s">
        <v>182</v>
      </c>
      <c r="C15" s="101"/>
      <c r="D15" s="102"/>
      <c r="E15" s="111"/>
      <c r="F15" s="103"/>
    </row>
    <row r="16" spans="1:6" ht="38.25">
      <c r="A16" s="99" t="s">
        <v>124</v>
      </c>
      <c r="B16" s="100" t="s">
        <v>42</v>
      </c>
      <c r="C16" s="101" t="s">
        <v>200</v>
      </c>
      <c r="D16" s="102">
        <v>5.46</v>
      </c>
      <c r="E16" s="565"/>
      <c r="F16" s="103">
        <f>D16*E16</f>
        <v>0</v>
      </c>
    </row>
    <row r="17" spans="1:6" ht="38.25">
      <c r="A17" s="99" t="s">
        <v>125</v>
      </c>
      <c r="B17" s="152" t="s">
        <v>83</v>
      </c>
      <c r="C17" s="101" t="s">
        <v>200</v>
      </c>
      <c r="D17" s="102">
        <v>118.67</v>
      </c>
      <c r="E17" s="565"/>
      <c r="F17" s="103">
        <f>D17*E17</f>
        <v>0</v>
      </c>
    </row>
    <row r="18" spans="1:6" ht="51">
      <c r="A18" s="99" t="s">
        <v>126</v>
      </c>
      <c r="B18" s="135" t="s">
        <v>61</v>
      </c>
      <c r="C18" s="322"/>
      <c r="D18" s="323"/>
      <c r="E18" s="307"/>
      <c r="F18" s="139"/>
    </row>
    <row r="19" spans="1:6" ht="14.25">
      <c r="A19" s="324"/>
      <c r="B19" s="325" t="s">
        <v>48</v>
      </c>
      <c r="C19" s="326" t="s">
        <v>200</v>
      </c>
      <c r="D19" s="327">
        <v>299.63</v>
      </c>
      <c r="E19" s="566"/>
      <c r="F19" s="144">
        <f>D19*E19</f>
        <v>0</v>
      </c>
    </row>
    <row r="20" spans="1:6" ht="14.25">
      <c r="A20" s="94"/>
      <c r="B20" s="328" t="s">
        <v>47</v>
      </c>
      <c r="C20" s="130" t="s">
        <v>200</v>
      </c>
      <c r="D20" s="131">
        <v>21.87</v>
      </c>
      <c r="E20" s="567"/>
      <c r="F20" s="148">
        <f>D20*E20</f>
        <v>0</v>
      </c>
    </row>
    <row r="21" spans="1:6" ht="25.5">
      <c r="A21" s="99" t="s">
        <v>127</v>
      </c>
      <c r="B21" s="100" t="s">
        <v>170</v>
      </c>
      <c r="C21" s="101" t="s">
        <v>200</v>
      </c>
      <c r="D21" s="102">
        <v>7</v>
      </c>
      <c r="E21" s="565"/>
      <c r="F21" s="103">
        <f>D21*E21</f>
        <v>0</v>
      </c>
    </row>
    <row r="22" spans="1:6" ht="38.25">
      <c r="A22" s="99" t="s">
        <v>129</v>
      </c>
      <c r="B22" s="149" t="s">
        <v>18</v>
      </c>
      <c r="C22" s="150" t="s">
        <v>201</v>
      </c>
      <c r="D22" s="102">
        <v>493.48</v>
      </c>
      <c r="E22" s="565"/>
      <c r="F22" s="151">
        <f t="shared" ref="F22:F35" si="1">D22*E22</f>
        <v>0</v>
      </c>
    </row>
    <row r="23" spans="1:6" ht="76.5">
      <c r="A23" s="99" t="s">
        <v>131</v>
      </c>
      <c r="B23" s="100" t="s">
        <v>43</v>
      </c>
      <c r="C23" s="101" t="s">
        <v>6</v>
      </c>
      <c r="D23" s="102">
        <v>4</v>
      </c>
      <c r="E23" s="564"/>
      <c r="F23" s="151">
        <f t="shared" si="1"/>
        <v>0</v>
      </c>
    </row>
    <row r="24" spans="1:6" ht="38.25">
      <c r="A24" s="99" t="s">
        <v>132</v>
      </c>
      <c r="B24" s="100" t="s">
        <v>34</v>
      </c>
      <c r="C24" s="60" t="s">
        <v>192</v>
      </c>
      <c r="D24" s="102">
        <f>D7</f>
        <v>123.37</v>
      </c>
      <c r="E24" s="565"/>
      <c r="F24" s="151">
        <f t="shared" si="1"/>
        <v>0</v>
      </c>
    </row>
    <row r="25" spans="1:6" ht="51">
      <c r="A25" s="99" t="s">
        <v>133</v>
      </c>
      <c r="B25" s="152" t="s">
        <v>50</v>
      </c>
      <c r="C25" s="101" t="s">
        <v>200</v>
      </c>
      <c r="D25" s="102">
        <v>16.04</v>
      </c>
      <c r="E25" s="565"/>
      <c r="F25" s="151">
        <f t="shared" si="1"/>
        <v>0</v>
      </c>
    </row>
    <row r="26" spans="1:6" ht="63.75">
      <c r="A26" s="104" t="s">
        <v>134</v>
      </c>
      <c r="B26" s="73" t="s">
        <v>183</v>
      </c>
      <c r="C26" s="106" t="s">
        <v>200</v>
      </c>
      <c r="D26" s="107">
        <v>43.18</v>
      </c>
      <c r="E26" s="568"/>
      <c r="F26" s="151">
        <f t="shared" si="1"/>
        <v>0</v>
      </c>
    </row>
    <row r="27" spans="1:6" ht="89.25">
      <c r="A27" s="99" t="s">
        <v>135</v>
      </c>
      <c r="B27" s="100" t="s">
        <v>14</v>
      </c>
      <c r="C27" s="101" t="s">
        <v>200</v>
      </c>
      <c r="D27" s="102">
        <v>209.63</v>
      </c>
      <c r="E27" s="565"/>
      <c r="F27" s="151">
        <f t="shared" si="1"/>
        <v>0</v>
      </c>
    </row>
    <row r="28" spans="1:6" ht="51">
      <c r="A28" s="99" t="s">
        <v>136</v>
      </c>
      <c r="B28" s="153" t="s">
        <v>85</v>
      </c>
      <c r="C28" s="101" t="s">
        <v>200</v>
      </c>
      <c r="D28" s="102">
        <v>71.25</v>
      </c>
      <c r="E28" s="565"/>
      <c r="F28" s="151">
        <f t="shared" si="1"/>
        <v>0</v>
      </c>
    </row>
    <row r="29" spans="1:6" ht="38.25">
      <c r="A29" s="99" t="s">
        <v>137</v>
      </c>
      <c r="B29" s="153" t="s">
        <v>84</v>
      </c>
      <c r="C29" s="101" t="s">
        <v>200</v>
      </c>
      <c r="D29" s="102">
        <v>47.47</v>
      </c>
      <c r="E29" s="565"/>
      <c r="F29" s="151">
        <f t="shared" si="1"/>
        <v>0</v>
      </c>
    </row>
    <row r="30" spans="1:6" ht="38.25">
      <c r="A30" s="99" t="s">
        <v>138</v>
      </c>
      <c r="B30" s="155" t="s">
        <v>130</v>
      </c>
      <c r="C30" s="60" t="s">
        <v>8</v>
      </c>
      <c r="D30" s="102">
        <v>123.37</v>
      </c>
      <c r="E30" s="565"/>
      <c r="F30" s="151">
        <f t="shared" si="1"/>
        <v>0</v>
      </c>
    </row>
    <row r="31" spans="1:6" ht="38.25">
      <c r="A31" s="99" t="s">
        <v>139</v>
      </c>
      <c r="B31" s="156" t="s">
        <v>187</v>
      </c>
      <c r="C31" s="60" t="s">
        <v>8</v>
      </c>
      <c r="D31" s="61">
        <v>124</v>
      </c>
      <c r="E31" s="569"/>
      <c r="F31" s="62">
        <f t="shared" si="1"/>
        <v>0</v>
      </c>
    </row>
    <row r="32" spans="1:6" ht="38.25">
      <c r="A32" s="99" t="s">
        <v>140</v>
      </c>
      <c r="B32" s="155" t="s">
        <v>44</v>
      </c>
      <c r="C32" s="101" t="s">
        <v>200</v>
      </c>
      <c r="D32" s="102">
        <v>178</v>
      </c>
      <c r="E32" s="565"/>
      <c r="F32" s="151">
        <f t="shared" si="1"/>
        <v>0</v>
      </c>
    </row>
    <row r="33" spans="1:6" ht="38.25">
      <c r="A33" s="99" t="s">
        <v>141</v>
      </c>
      <c r="B33" s="100" t="s">
        <v>15</v>
      </c>
      <c r="C33" s="60" t="s">
        <v>192</v>
      </c>
      <c r="D33" s="102">
        <v>237.35</v>
      </c>
      <c r="E33" s="565"/>
      <c r="F33" s="151">
        <f t="shared" si="1"/>
        <v>0</v>
      </c>
    </row>
    <row r="34" spans="1:6" ht="38.25">
      <c r="A34" s="99" t="s">
        <v>142</v>
      </c>
      <c r="B34" s="100" t="s">
        <v>52</v>
      </c>
      <c r="C34" s="60" t="s">
        <v>200</v>
      </c>
      <c r="D34" s="102">
        <v>5.46</v>
      </c>
      <c r="E34" s="565"/>
      <c r="F34" s="151">
        <f t="shared" si="1"/>
        <v>0</v>
      </c>
    </row>
    <row r="35" spans="1:6" ht="26.25" thickBot="1">
      <c r="A35" s="99" t="s">
        <v>188</v>
      </c>
      <c r="B35" s="100" t="s">
        <v>45</v>
      </c>
      <c r="C35" s="60" t="s">
        <v>192</v>
      </c>
      <c r="D35" s="102">
        <v>63.03</v>
      </c>
      <c r="E35" s="565"/>
      <c r="F35" s="151">
        <f t="shared" si="1"/>
        <v>0</v>
      </c>
    </row>
    <row r="36" spans="1:6" ht="13.5" thickBot="1">
      <c r="A36" s="63" t="s">
        <v>27</v>
      </c>
      <c r="B36" s="157" t="s">
        <v>10</v>
      </c>
      <c r="C36" s="158"/>
      <c r="D36" s="159"/>
      <c r="E36" s="160"/>
      <c r="F36" s="64">
        <f>SUM(F16:F35)</f>
        <v>0</v>
      </c>
    </row>
    <row r="37" spans="1:6" ht="13.5" thickBot="1">
      <c r="A37" s="116"/>
      <c r="B37" s="329"/>
      <c r="C37" s="330"/>
      <c r="D37" s="331"/>
      <c r="E37" s="164"/>
      <c r="F37" s="120"/>
    </row>
    <row r="38" spans="1:6" ht="13.5" thickBot="1">
      <c r="A38" s="165"/>
      <c r="B38" s="166" t="s">
        <v>28</v>
      </c>
      <c r="C38" s="167"/>
      <c r="D38" s="168"/>
      <c r="E38" s="169"/>
      <c r="F38" s="170"/>
    </row>
    <row r="39" spans="1:6" ht="63.75">
      <c r="A39" s="128"/>
      <c r="B39" s="171" t="s">
        <v>184</v>
      </c>
      <c r="C39" s="96"/>
      <c r="D39" s="97"/>
      <c r="E39" s="172"/>
      <c r="F39" s="98"/>
    </row>
    <row r="40" spans="1:6" ht="76.5">
      <c r="A40" s="173" t="s">
        <v>143</v>
      </c>
      <c r="B40" s="155" t="s">
        <v>79</v>
      </c>
      <c r="C40" s="101" t="s">
        <v>8</v>
      </c>
      <c r="D40" s="102">
        <v>123.37</v>
      </c>
      <c r="E40" s="570"/>
      <c r="F40" s="176">
        <f t="shared" ref="F40:F47" si="2">D40*E40</f>
        <v>0</v>
      </c>
    </row>
    <row r="41" spans="1:6" ht="38.25">
      <c r="A41" s="173" t="s">
        <v>144</v>
      </c>
      <c r="B41" s="43" t="s">
        <v>196</v>
      </c>
      <c r="C41" s="101" t="s">
        <v>6</v>
      </c>
      <c r="D41" s="177">
        <v>2</v>
      </c>
      <c r="E41" s="564"/>
      <c r="F41" s="176">
        <f t="shared" si="2"/>
        <v>0</v>
      </c>
    </row>
    <row r="42" spans="1:6" ht="204">
      <c r="A42" s="173" t="s">
        <v>145</v>
      </c>
      <c r="B42" s="332" t="s">
        <v>123</v>
      </c>
      <c r="C42" s="322"/>
      <c r="D42" s="333"/>
      <c r="E42" s="334"/>
      <c r="F42" s="181"/>
    </row>
    <row r="43" spans="1:6">
      <c r="A43" s="173"/>
      <c r="B43" s="335" t="s">
        <v>74</v>
      </c>
      <c r="C43" s="326" t="s">
        <v>6</v>
      </c>
      <c r="D43" s="327">
        <v>4</v>
      </c>
      <c r="E43" s="571"/>
      <c r="F43" s="185">
        <f t="shared" si="2"/>
        <v>0</v>
      </c>
    </row>
    <row r="44" spans="1:6" ht="102">
      <c r="A44" s="173" t="s">
        <v>146</v>
      </c>
      <c r="B44" s="100" t="s">
        <v>53</v>
      </c>
      <c r="C44" s="101" t="s">
        <v>6</v>
      </c>
      <c r="D44" s="102">
        <v>6</v>
      </c>
      <c r="E44" s="564"/>
      <c r="F44" s="176">
        <f t="shared" si="2"/>
        <v>0</v>
      </c>
    </row>
    <row r="45" spans="1:6" ht="51">
      <c r="A45" s="173" t="s">
        <v>147</v>
      </c>
      <c r="B45" s="100" t="s">
        <v>54</v>
      </c>
      <c r="C45" s="101" t="s">
        <v>6</v>
      </c>
      <c r="D45" s="102">
        <v>6</v>
      </c>
      <c r="E45" s="564"/>
      <c r="F45" s="176">
        <f t="shared" si="2"/>
        <v>0</v>
      </c>
    </row>
    <row r="46" spans="1:6" ht="38.25">
      <c r="A46" s="173" t="s">
        <v>148</v>
      </c>
      <c r="B46" s="43" t="s">
        <v>55</v>
      </c>
      <c r="C46" s="101" t="s">
        <v>6</v>
      </c>
      <c r="D46" s="190">
        <v>6</v>
      </c>
      <c r="E46" s="564"/>
      <c r="F46" s="176">
        <f t="shared" si="2"/>
        <v>0</v>
      </c>
    </row>
    <row r="47" spans="1:6" ht="102.75" thickBot="1">
      <c r="A47" s="173" t="s">
        <v>149</v>
      </c>
      <c r="B47" s="100" t="s">
        <v>77</v>
      </c>
      <c r="C47" s="101" t="s">
        <v>8</v>
      </c>
      <c r="D47" s="102">
        <v>30</v>
      </c>
      <c r="E47" s="564"/>
      <c r="F47" s="176">
        <f t="shared" si="2"/>
        <v>0</v>
      </c>
    </row>
    <row r="48" spans="1:6" ht="13.5" thickBot="1">
      <c r="A48" s="68" t="s">
        <v>29</v>
      </c>
      <c r="B48" s="191" t="s">
        <v>16</v>
      </c>
      <c r="C48" s="192"/>
      <c r="D48" s="193"/>
      <c r="E48" s="194"/>
      <c r="F48" s="69">
        <f>SUM(F40:F47)</f>
        <v>0</v>
      </c>
    </row>
    <row r="49" spans="1:6" ht="13.5" thickBot="1">
      <c r="A49" s="116"/>
      <c r="B49" s="117"/>
      <c r="C49" s="118"/>
      <c r="D49" s="119"/>
      <c r="E49" s="120"/>
      <c r="F49" s="120"/>
    </row>
    <row r="50" spans="1:6" ht="13.5" thickBot="1">
      <c r="A50" s="122"/>
      <c r="B50" s="195" t="s">
        <v>30</v>
      </c>
      <c r="C50" s="196"/>
      <c r="D50" s="197"/>
      <c r="E50" s="198"/>
      <c r="F50" s="199"/>
    </row>
    <row r="51" spans="1:6" ht="76.5">
      <c r="A51" s="94"/>
      <c r="B51" s="129" t="s">
        <v>189</v>
      </c>
      <c r="C51" s="130"/>
      <c r="D51" s="131"/>
      <c r="E51" s="132"/>
      <c r="F51" s="133"/>
    </row>
    <row r="52" spans="1:6" ht="25.5">
      <c r="A52" s="99" t="s">
        <v>151</v>
      </c>
      <c r="B52" s="100" t="s">
        <v>32</v>
      </c>
      <c r="C52" s="101" t="s">
        <v>13</v>
      </c>
      <c r="D52" s="102">
        <v>4</v>
      </c>
      <c r="E52" s="572"/>
      <c r="F52" s="103">
        <f t="shared" ref="F52:F61" si="3">D52*E52</f>
        <v>0</v>
      </c>
    </row>
    <row r="53" spans="1:6" ht="25.5">
      <c r="A53" s="173" t="s">
        <v>152</v>
      </c>
      <c r="B53" s="100" t="s">
        <v>56</v>
      </c>
      <c r="C53" s="101" t="s">
        <v>19</v>
      </c>
      <c r="D53" s="102">
        <v>8</v>
      </c>
      <c r="E53" s="572"/>
      <c r="F53" s="103">
        <f t="shared" si="3"/>
        <v>0</v>
      </c>
    </row>
    <row r="54" spans="1:6" ht="25.5">
      <c r="A54" s="99" t="s">
        <v>159</v>
      </c>
      <c r="B54" s="200" t="s">
        <v>33</v>
      </c>
      <c r="C54" s="60" t="s">
        <v>8</v>
      </c>
      <c r="D54" s="201">
        <f>D7</f>
        <v>123.37</v>
      </c>
      <c r="E54" s="572"/>
      <c r="F54" s="103">
        <f t="shared" si="3"/>
        <v>0</v>
      </c>
    </row>
    <row r="55" spans="1:6" ht="38.25">
      <c r="A55" s="173" t="s">
        <v>160</v>
      </c>
      <c r="B55" s="72" t="s">
        <v>153</v>
      </c>
      <c r="C55" s="101" t="s">
        <v>65</v>
      </c>
      <c r="D55" s="102">
        <f>D54</f>
        <v>123.37</v>
      </c>
      <c r="E55" s="572"/>
      <c r="F55" s="111">
        <f t="shared" si="3"/>
        <v>0</v>
      </c>
    </row>
    <row r="56" spans="1:6" ht="38.25">
      <c r="A56" s="99" t="s">
        <v>161</v>
      </c>
      <c r="B56" s="73" t="s">
        <v>154</v>
      </c>
      <c r="C56" s="101" t="s">
        <v>59</v>
      </c>
      <c r="D56" s="102">
        <v>4</v>
      </c>
      <c r="E56" s="572"/>
      <c r="F56" s="111">
        <f t="shared" si="3"/>
        <v>0</v>
      </c>
    </row>
    <row r="57" spans="1:6" ht="51">
      <c r="A57" s="173" t="s">
        <v>162</v>
      </c>
      <c r="B57" s="73" t="s">
        <v>155</v>
      </c>
      <c r="C57" s="101" t="s">
        <v>65</v>
      </c>
      <c r="D57" s="102">
        <f>D54</f>
        <v>123.37</v>
      </c>
      <c r="E57" s="572"/>
      <c r="F57" s="111">
        <f t="shared" si="3"/>
        <v>0</v>
      </c>
    </row>
    <row r="58" spans="1:6" ht="25.5">
      <c r="A58" s="99" t="s">
        <v>163</v>
      </c>
      <c r="B58" s="336" t="s">
        <v>202</v>
      </c>
      <c r="C58" s="60" t="s">
        <v>64</v>
      </c>
      <c r="D58" s="102">
        <v>237.35</v>
      </c>
      <c r="E58" s="572"/>
      <c r="F58" s="103">
        <f t="shared" si="3"/>
        <v>0</v>
      </c>
    </row>
    <row r="59" spans="1:6" ht="25.5">
      <c r="A59" s="173" t="s">
        <v>164</v>
      </c>
      <c r="B59" s="43" t="s">
        <v>194</v>
      </c>
      <c r="C59" s="101" t="s">
        <v>192</v>
      </c>
      <c r="D59" s="102">
        <v>237.35</v>
      </c>
      <c r="E59" s="572"/>
      <c r="F59" s="103">
        <f t="shared" si="3"/>
        <v>0</v>
      </c>
    </row>
    <row r="60" spans="1:6" ht="25.5">
      <c r="A60" s="99" t="s">
        <v>165</v>
      </c>
      <c r="B60" s="43" t="s">
        <v>191</v>
      </c>
      <c r="C60" s="101" t="s">
        <v>192</v>
      </c>
      <c r="D60" s="102">
        <v>237.35</v>
      </c>
      <c r="E60" s="572"/>
      <c r="F60" s="103">
        <f t="shared" si="3"/>
        <v>0</v>
      </c>
    </row>
    <row r="61" spans="1:6" ht="115.5" thickBot="1">
      <c r="A61" s="173" t="s">
        <v>166</v>
      </c>
      <c r="B61" s="204" t="s">
        <v>39</v>
      </c>
      <c r="C61" s="101" t="s">
        <v>8</v>
      </c>
      <c r="D61" s="102">
        <f>D7</f>
        <v>123.37</v>
      </c>
      <c r="E61" s="565"/>
      <c r="F61" s="103">
        <f t="shared" si="3"/>
        <v>0</v>
      </c>
    </row>
    <row r="62" spans="1:6" ht="13.5" thickBot="1">
      <c r="A62" s="75" t="s">
        <v>31</v>
      </c>
      <c r="B62" s="205" t="s">
        <v>9</v>
      </c>
      <c r="C62" s="206"/>
      <c r="D62" s="207"/>
      <c r="E62" s="208"/>
      <c r="F62" s="77">
        <f>SUM(F52:F61)</f>
        <v>0</v>
      </c>
    </row>
  </sheetData>
  <sheetProtection algorithmName="SHA-512" hashValue="5TCpT2B7yCeK0x68pVPDIJP1qPSwim7PrhE8ZC4lrNafs34CoGVtj1gIML3hMvCcY9yZhingUcJjtXnTuqK9bw==" saltValue="VIhatL4TLBZk3CTRkz0ITQ==" spinCount="100000" sheet="1" objects="1" scenarios="1"/>
  <phoneticPr fontId="44" type="noConversion"/>
  <pageMargins left="0.70866141732283472" right="0.70866141732283472" top="0.74803149606299213" bottom="0.74803149606299213" header="0.31496062992125984" footer="0.31496062992125984"/>
  <pageSetup paperSize="9"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5764-228D-42D9-9BD3-108808A4613E}">
  <dimension ref="A1:F58"/>
  <sheetViews>
    <sheetView view="pageBreakPreview" topLeftCell="A29" zoomScaleNormal="100" zoomScaleSheetLayoutView="100" workbookViewId="0">
      <selection activeCell="E48" sqref="E48:E57"/>
    </sheetView>
  </sheetViews>
  <sheetFormatPr defaultColWidth="9.140625" defaultRowHeight="12.75"/>
  <cols>
    <col min="1" max="1" width="5.7109375" style="78" customWidth="1"/>
    <col min="2" max="2" width="41.85546875" style="83" customWidth="1"/>
    <col min="3" max="3" width="6.5703125" style="86" bestFit="1" customWidth="1"/>
    <col min="4" max="4" width="7.85546875" style="87" customWidth="1"/>
    <col min="5" max="5" width="12.28515625" style="82" customWidth="1"/>
    <col min="6" max="6" width="14.85546875" style="82" customWidth="1"/>
    <col min="7" max="16384" width="9.140625" style="83"/>
  </cols>
  <sheetData>
    <row r="1" spans="1:6">
      <c r="B1" s="316"/>
      <c r="C1" s="80"/>
      <c r="D1" s="80"/>
      <c r="E1" s="81"/>
    </row>
    <row r="2" spans="1:6">
      <c r="A2" s="317"/>
      <c r="B2" s="318" t="s">
        <v>171</v>
      </c>
      <c r="C2" s="319"/>
      <c r="D2" s="320"/>
      <c r="E2" s="321"/>
    </row>
    <row r="3" spans="1:6" ht="13.5" thickBot="1"/>
    <row r="4" spans="1:6" ht="26.25" thickBot="1">
      <c r="A4" s="45" t="s">
        <v>0</v>
      </c>
      <c r="B4" s="46" t="s">
        <v>1</v>
      </c>
      <c r="C4" s="46" t="s">
        <v>2</v>
      </c>
      <c r="D4" s="47" t="s">
        <v>3</v>
      </c>
      <c r="E4" s="221" t="s">
        <v>4</v>
      </c>
      <c r="F4" s="48" t="s">
        <v>5</v>
      </c>
    </row>
    <row r="5" spans="1:6" ht="13.5" thickBot="1">
      <c r="A5" s="88"/>
      <c r="B5" s="89" t="s">
        <v>20</v>
      </c>
      <c r="C5" s="90"/>
      <c r="D5" s="91"/>
      <c r="E5" s="92"/>
      <c r="F5" s="93"/>
    </row>
    <row r="6" spans="1:6" ht="38.25">
      <c r="A6" s="99" t="s">
        <v>114</v>
      </c>
      <c r="B6" s="100" t="s">
        <v>49</v>
      </c>
      <c r="C6" s="101" t="s">
        <v>6</v>
      </c>
      <c r="D6" s="102">
        <v>1</v>
      </c>
      <c r="E6" s="564"/>
      <c r="F6" s="305">
        <f t="shared" ref="F6:F10" si="0">D6*E6</f>
        <v>0</v>
      </c>
    </row>
    <row r="7" spans="1:6" ht="25.5">
      <c r="A7" s="94" t="s">
        <v>115</v>
      </c>
      <c r="B7" s="100" t="s">
        <v>35</v>
      </c>
      <c r="C7" s="101" t="s">
        <v>8</v>
      </c>
      <c r="D7" s="102">
        <v>42.93</v>
      </c>
      <c r="E7" s="565"/>
      <c r="F7" s="103">
        <f t="shared" si="0"/>
        <v>0</v>
      </c>
    </row>
    <row r="8" spans="1:6" ht="25.5">
      <c r="A8" s="99" t="s">
        <v>116</v>
      </c>
      <c r="B8" s="109" t="s">
        <v>17</v>
      </c>
      <c r="C8" s="101" t="s">
        <v>6</v>
      </c>
      <c r="D8" s="102">
        <v>3</v>
      </c>
      <c r="E8" s="565"/>
      <c r="F8" s="103">
        <f t="shared" si="0"/>
        <v>0</v>
      </c>
    </row>
    <row r="9" spans="1:6" ht="38.25">
      <c r="A9" s="94" t="s">
        <v>117</v>
      </c>
      <c r="B9" s="109" t="s">
        <v>58</v>
      </c>
      <c r="C9" s="86" t="s">
        <v>59</v>
      </c>
      <c r="D9" s="102">
        <v>1</v>
      </c>
      <c r="E9" s="565"/>
      <c r="F9" s="103">
        <f t="shared" si="0"/>
        <v>0</v>
      </c>
    </row>
    <row r="10" spans="1:6" ht="39" thickBot="1">
      <c r="A10" s="99" t="s">
        <v>118</v>
      </c>
      <c r="B10" s="100" t="s">
        <v>40</v>
      </c>
      <c r="C10" s="60" t="s">
        <v>192</v>
      </c>
      <c r="D10" s="102">
        <v>190</v>
      </c>
      <c r="E10" s="565"/>
      <c r="F10" s="103">
        <f t="shared" si="0"/>
        <v>0</v>
      </c>
    </row>
    <row r="11" spans="1:6" ht="13.5" thickBot="1">
      <c r="A11" s="51" t="s">
        <v>25</v>
      </c>
      <c r="B11" s="112" t="s">
        <v>11</v>
      </c>
      <c r="C11" s="113"/>
      <c r="D11" s="114"/>
      <c r="E11" s="115"/>
      <c r="F11" s="52">
        <f>SUM(F6:F10)</f>
        <v>0</v>
      </c>
    </row>
    <row r="12" spans="1:6" ht="13.5" thickBot="1">
      <c r="A12" s="116"/>
      <c r="B12" s="117"/>
      <c r="C12" s="118"/>
      <c r="D12" s="119"/>
      <c r="E12" s="120"/>
      <c r="F12" s="121"/>
    </row>
    <row r="13" spans="1:6" ht="13.5" thickBot="1">
      <c r="A13" s="122"/>
      <c r="B13" s="123" t="s">
        <v>26</v>
      </c>
      <c r="C13" s="124"/>
      <c r="D13" s="125"/>
      <c r="E13" s="126"/>
      <c r="F13" s="127"/>
    </row>
    <row r="14" spans="1:6" ht="63.75">
      <c r="A14" s="128"/>
      <c r="B14" s="129" t="s">
        <v>181</v>
      </c>
      <c r="C14" s="130"/>
      <c r="D14" s="131"/>
      <c r="E14" s="132"/>
      <c r="F14" s="133"/>
    </row>
    <row r="15" spans="1:6" ht="51">
      <c r="A15" s="94"/>
      <c r="B15" s="134" t="s">
        <v>182</v>
      </c>
      <c r="C15" s="101"/>
      <c r="D15" s="102"/>
      <c r="E15" s="111"/>
      <c r="F15" s="103"/>
    </row>
    <row r="16" spans="1:6" ht="38.25">
      <c r="A16" s="99" t="s">
        <v>124</v>
      </c>
      <c r="B16" s="152" t="s">
        <v>83</v>
      </c>
      <c r="C16" s="101" t="s">
        <v>200</v>
      </c>
      <c r="D16" s="102">
        <v>95</v>
      </c>
      <c r="E16" s="565"/>
      <c r="F16" s="103">
        <f>D16*E16</f>
        <v>0</v>
      </c>
    </row>
    <row r="17" spans="1:6" ht="51">
      <c r="A17" s="337" t="s">
        <v>125</v>
      </c>
      <c r="B17" s="135" t="s">
        <v>61</v>
      </c>
      <c r="C17" s="322"/>
      <c r="D17" s="323"/>
      <c r="E17" s="138"/>
      <c r="F17" s="139"/>
    </row>
    <row r="18" spans="1:6" ht="14.25">
      <c r="A18" s="324"/>
      <c r="B18" s="325" t="s">
        <v>48</v>
      </c>
      <c r="C18" s="326" t="s">
        <v>200</v>
      </c>
      <c r="D18" s="327">
        <v>82.67</v>
      </c>
      <c r="E18" s="566"/>
      <c r="F18" s="144">
        <f>D18*E18</f>
        <v>0</v>
      </c>
    </row>
    <row r="19" spans="1:6" ht="14.25">
      <c r="A19" s="94"/>
      <c r="B19" s="328" t="s">
        <v>47</v>
      </c>
      <c r="C19" s="130" t="s">
        <v>200</v>
      </c>
      <c r="D19" s="131">
        <v>5.97</v>
      </c>
      <c r="E19" s="567"/>
      <c r="F19" s="148">
        <f>D19*E19</f>
        <v>0</v>
      </c>
    </row>
    <row r="20" spans="1:6" ht="38.25">
      <c r="A20" s="99" t="s">
        <v>126</v>
      </c>
      <c r="B20" s="100" t="s">
        <v>128</v>
      </c>
      <c r="C20" s="101" t="s">
        <v>200</v>
      </c>
      <c r="D20" s="102">
        <v>4</v>
      </c>
      <c r="E20" s="565"/>
      <c r="F20" s="103">
        <f>D20*E20</f>
        <v>0</v>
      </c>
    </row>
    <row r="21" spans="1:6" ht="38.25">
      <c r="A21" s="99" t="s">
        <v>127</v>
      </c>
      <c r="B21" s="149" t="s">
        <v>18</v>
      </c>
      <c r="C21" s="150" t="s">
        <v>201</v>
      </c>
      <c r="D21" s="102">
        <v>171.72</v>
      </c>
      <c r="E21" s="565"/>
      <c r="F21" s="151">
        <f t="shared" ref="F21:F32" si="1">D21*E21</f>
        <v>0</v>
      </c>
    </row>
    <row r="22" spans="1:6" ht="76.5">
      <c r="A22" s="99" t="s">
        <v>129</v>
      </c>
      <c r="B22" s="100" t="s">
        <v>43</v>
      </c>
      <c r="C22" s="101" t="s">
        <v>6</v>
      </c>
      <c r="D22" s="102">
        <v>3</v>
      </c>
      <c r="E22" s="564"/>
      <c r="F22" s="151">
        <f t="shared" si="1"/>
        <v>0</v>
      </c>
    </row>
    <row r="23" spans="1:6" ht="38.25">
      <c r="A23" s="99" t="s">
        <v>131</v>
      </c>
      <c r="B23" s="100" t="s">
        <v>34</v>
      </c>
      <c r="C23" s="60" t="s">
        <v>192</v>
      </c>
      <c r="D23" s="102">
        <f>D7</f>
        <v>42.93</v>
      </c>
      <c r="E23" s="565"/>
      <c r="F23" s="151">
        <f t="shared" si="1"/>
        <v>0</v>
      </c>
    </row>
    <row r="24" spans="1:6" ht="51">
      <c r="A24" s="99" t="s">
        <v>132</v>
      </c>
      <c r="B24" s="152" t="s">
        <v>50</v>
      </c>
      <c r="C24" s="101" t="s">
        <v>200</v>
      </c>
      <c r="D24" s="102">
        <v>5.58</v>
      </c>
      <c r="E24" s="565"/>
      <c r="F24" s="151">
        <f t="shared" si="1"/>
        <v>0</v>
      </c>
    </row>
    <row r="25" spans="1:6" ht="63.75">
      <c r="A25" s="99" t="s">
        <v>133</v>
      </c>
      <c r="B25" s="152" t="s">
        <v>183</v>
      </c>
      <c r="C25" s="101" t="s">
        <v>200</v>
      </c>
      <c r="D25" s="102">
        <v>15.03</v>
      </c>
      <c r="E25" s="565"/>
      <c r="F25" s="151">
        <f t="shared" si="1"/>
        <v>0</v>
      </c>
    </row>
    <row r="26" spans="1:6" ht="89.25">
      <c r="A26" s="99" t="s">
        <v>134</v>
      </c>
      <c r="B26" s="100" t="s">
        <v>14</v>
      </c>
      <c r="C26" s="101" t="s">
        <v>200</v>
      </c>
      <c r="D26" s="102">
        <v>53.37</v>
      </c>
      <c r="E26" s="565"/>
      <c r="F26" s="151">
        <f t="shared" si="1"/>
        <v>0</v>
      </c>
    </row>
    <row r="27" spans="1:6" ht="51">
      <c r="A27" s="99" t="s">
        <v>135</v>
      </c>
      <c r="B27" s="153" t="s">
        <v>85</v>
      </c>
      <c r="C27" s="101" t="s">
        <v>200</v>
      </c>
      <c r="D27" s="102">
        <v>57</v>
      </c>
      <c r="E27" s="565"/>
      <c r="F27" s="151">
        <f t="shared" si="1"/>
        <v>0</v>
      </c>
    </row>
    <row r="28" spans="1:6" ht="38.25">
      <c r="A28" s="99" t="s">
        <v>136</v>
      </c>
      <c r="B28" s="153" t="s">
        <v>84</v>
      </c>
      <c r="C28" s="101" t="s">
        <v>200</v>
      </c>
      <c r="D28" s="102">
        <v>38</v>
      </c>
      <c r="E28" s="565"/>
      <c r="F28" s="151">
        <f t="shared" si="1"/>
        <v>0</v>
      </c>
    </row>
    <row r="29" spans="1:6" ht="38.25">
      <c r="A29" s="99" t="s">
        <v>137</v>
      </c>
      <c r="B29" s="155" t="s">
        <v>130</v>
      </c>
      <c r="C29" s="60" t="s">
        <v>8</v>
      </c>
      <c r="D29" s="102">
        <v>42.93</v>
      </c>
      <c r="E29" s="565"/>
      <c r="F29" s="151">
        <f t="shared" si="1"/>
        <v>0</v>
      </c>
    </row>
    <row r="30" spans="1:6" ht="38.25">
      <c r="A30" s="99" t="s">
        <v>138</v>
      </c>
      <c r="B30" s="156" t="s">
        <v>187</v>
      </c>
      <c r="C30" s="60" t="s">
        <v>8</v>
      </c>
      <c r="D30" s="61">
        <v>45</v>
      </c>
      <c r="E30" s="569"/>
      <c r="F30" s="62">
        <f t="shared" si="1"/>
        <v>0</v>
      </c>
    </row>
    <row r="31" spans="1:6" ht="38.25">
      <c r="A31" s="99" t="s">
        <v>139</v>
      </c>
      <c r="B31" s="155" t="s">
        <v>44</v>
      </c>
      <c r="C31" s="101" t="s">
        <v>200</v>
      </c>
      <c r="D31" s="102">
        <v>116</v>
      </c>
      <c r="E31" s="565"/>
      <c r="F31" s="151">
        <f t="shared" si="1"/>
        <v>0</v>
      </c>
    </row>
    <row r="32" spans="1:6" ht="39" thickBot="1">
      <c r="A32" s="99" t="s">
        <v>140</v>
      </c>
      <c r="B32" s="100" t="s">
        <v>15</v>
      </c>
      <c r="C32" s="60" t="s">
        <v>192</v>
      </c>
      <c r="D32" s="102">
        <v>190</v>
      </c>
      <c r="E32" s="565"/>
      <c r="F32" s="151">
        <f t="shared" si="1"/>
        <v>0</v>
      </c>
    </row>
    <row r="33" spans="1:6" ht="13.5" thickBot="1">
      <c r="A33" s="63" t="s">
        <v>27</v>
      </c>
      <c r="B33" s="157" t="s">
        <v>10</v>
      </c>
      <c r="C33" s="158"/>
      <c r="D33" s="159"/>
      <c r="E33" s="160"/>
      <c r="F33" s="64">
        <f>SUM(F16:F32)</f>
        <v>0</v>
      </c>
    </row>
    <row r="34" spans="1:6" ht="13.5" thickBot="1">
      <c r="A34" s="116"/>
      <c r="B34" s="329"/>
      <c r="C34" s="330"/>
      <c r="D34" s="331"/>
      <c r="E34" s="164"/>
      <c r="F34" s="120"/>
    </row>
    <row r="35" spans="1:6" ht="13.5" thickBot="1">
      <c r="A35" s="165"/>
      <c r="B35" s="166" t="s">
        <v>28</v>
      </c>
      <c r="C35" s="167"/>
      <c r="D35" s="168"/>
      <c r="E35" s="169"/>
      <c r="F35" s="170"/>
    </row>
    <row r="36" spans="1:6" ht="76.5">
      <c r="A36" s="128"/>
      <c r="B36" s="171" t="s">
        <v>184</v>
      </c>
      <c r="C36" s="96"/>
      <c r="D36" s="97"/>
      <c r="E36" s="172"/>
      <c r="F36" s="98"/>
    </row>
    <row r="37" spans="1:6" ht="76.5">
      <c r="A37" s="173" t="s">
        <v>143</v>
      </c>
      <c r="B37" s="155" t="s">
        <v>79</v>
      </c>
      <c r="C37" s="101" t="s">
        <v>8</v>
      </c>
      <c r="D37" s="102">
        <v>42.93</v>
      </c>
      <c r="E37" s="570"/>
      <c r="F37" s="176">
        <f t="shared" ref="F37:F43" si="2">D37*E37</f>
        <v>0</v>
      </c>
    </row>
    <row r="38" spans="1:6" ht="204">
      <c r="A38" s="173" t="s">
        <v>144</v>
      </c>
      <c r="B38" s="332" t="s">
        <v>46</v>
      </c>
      <c r="C38" s="322"/>
      <c r="D38" s="333"/>
      <c r="E38" s="334"/>
      <c r="F38" s="181"/>
    </row>
    <row r="39" spans="1:6">
      <c r="A39" s="173"/>
      <c r="B39" s="335" t="s">
        <v>74</v>
      </c>
      <c r="C39" s="326" t="s">
        <v>6</v>
      </c>
      <c r="D39" s="327">
        <v>2</v>
      </c>
      <c r="E39" s="571"/>
      <c r="F39" s="185">
        <f t="shared" si="2"/>
        <v>0</v>
      </c>
    </row>
    <row r="40" spans="1:6" ht="102">
      <c r="A40" s="173" t="s">
        <v>145</v>
      </c>
      <c r="B40" s="100" t="s">
        <v>53</v>
      </c>
      <c r="C40" s="101" t="s">
        <v>6</v>
      </c>
      <c r="D40" s="102">
        <v>3</v>
      </c>
      <c r="E40" s="564"/>
      <c r="F40" s="176">
        <f t="shared" si="2"/>
        <v>0</v>
      </c>
    </row>
    <row r="41" spans="1:6" ht="51">
      <c r="A41" s="173" t="s">
        <v>146</v>
      </c>
      <c r="B41" s="100" t="s">
        <v>54</v>
      </c>
      <c r="C41" s="101" t="s">
        <v>6</v>
      </c>
      <c r="D41" s="102">
        <v>3</v>
      </c>
      <c r="E41" s="564"/>
      <c r="F41" s="176">
        <f t="shared" si="2"/>
        <v>0</v>
      </c>
    </row>
    <row r="42" spans="1:6" ht="38.25">
      <c r="A42" s="173" t="s">
        <v>147</v>
      </c>
      <c r="B42" s="43" t="s">
        <v>55</v>
      </c>
      <c r="C42" s="101" t="s">
        <v>6</v>
      </c>
      <c r="D42" s="190">
        <v>3</v>
      </c>
      <c r="E42" s="564"/>
      <c r="F42" s="176">
        <f t="shared" si="2"/>
        <v>0</v>
      </c>
    </row>
    <row r="43" spans="1:6" ht="102.75" thickBot="1">
      <c r="A43" s="173" t="s">
        <v>148</v>
      </c>
      <c r="B43" s="100" t="s">
        <v>77</v>
      </c>
      <c r="C43" s="101" t="s">
        <v>8</v>
      </c>
      <c r="D43" s="102">
        <v>15</v>
      </c>
      <c r="E43" s="564"/>
      <c r="F43" s="176">
        <f t="shared" si="2"/>
        <v>0</v>
      </c>
    </row>
    <row r="44" spans="1:6" ht="13.5" thickBot="1">
      <c r="A44" s="68" t="s">
        <v>29</v>
      </c>
      <c r="B44" s="191" t="s">
        <v>16</v>
      </c>
      <c r="C44" s="192"/>
      <c r="D44" s="193"/>
      <c r="E44" s="194"/>
      <c r="F44" s="69">
        <f>SUM(F37:F43)</f>
        <v>0</v>
      </c>
    </row>
    <row r="45" spans="1:6" ht="13.5" thickBot="1">
      <c r="A45" s="116"/>
      <c r="B45" s="117"/>
      <c r="C45" s="118"/>
      <c r="D45" s="119"/>
      <c r="E45" s="120"/>
      <c r="F45" s="120"/>
    </row>
    <row r="46" spans="1:6" ht="13.5" thickBot="1">
      <c r="A46" s="122"/>
      <c r="B46" s="195" t="s">
        <v>30</v>
      </c>
      <c r="C46" s="196"/>
      <c r="D46" s="197"/>
      <c r="E46" s="198"/>
      <c r="F46" s="199"/>
    </row>
    <row r="47" spans="1:6" ht="76.5">
      <c r="A47" s="94"/>
      <c r="B47" s="129" t="s">
        <v>189</v>
      </c>
      <c r="C47" s="130"/>
      <c r="D47" s="131"/>
      <c r="E47" s="132"/>
      <c r="F47" s="133"/>
    </row>
    <row r="48" spans="1:6" ht="25.5">
      <c r="A48" s="99" t="s">
        <v>151</v>
      </c>
      <c r="B48" s="100" t="s">
        <v>32</v>
      </c>
      <c r="C48" s="101" t="s">
        <v>13</v>
      </c>
      <c r="D48" s="102">
        <v>2</v>
      </c>
      <c r="E48" s="572"/>
      <c r="F48" s="103">
        <f t="shared" ref="F48:F57" si="3">D48*E48</f>
        <v>0</v>
      </c>
    </row>
    <row r="49" spans="1:6" ht="25.5">
      <c r="A49" s="173" t="s">
        <v>152</v>
      </c>
      <c r="B49" s="100" t="s">
        <v>56</v>
      </c>
      <c r="C49" s="101" t="s">
        <v>19</v>
      </c>
      <c r="D49" s="102">
        <v>4</v>
      </c>
      <c r="E49" s="572"/>
      <c r="F49" s="103">
        <f t="shared" si="3"/>
        <v>0</v>
      </c>
    </row>
    <row r="50" spans="1:6" ht="25.5">
      <c r="A50" s="99" t="s">
        <v>159</v>
      </c>
      <c r="B50" s="200" t="s">
        <v>33</v>
      </c>
      <c r="C50" s="60" t="s">
        <v>8</v>
      </c>
      <c r="D50" s="201">
        <f>D7</f>
        <v>42.93</v>
      </c>
      <c r="E50" s="572"/>
      <c r="F50" s="103">
        <f t="shared" si="3"/>
        <v>0</v>
      </c>
    </row>
    <row r="51" spans="1:6" ht="38.25">
      <c r="A51" s="173" t="s">
        <v>160</v>
      </c>
      <c r="B51" s="72" t="s">
        <v>153</v>
      </c>
      <c r="C51" s="101" t="s">
        <v>65</v>
      </c>
      <c r="D51" s="102">
        <f>D50</f>
        <v>42.93</v>
      </c>
      <c r="E51" s="572"/>
      <c r="F51" s="111">
        <f t="shared" si="3"/>
        <v>0</v>
      </c>
    </row>
    <row r="52" spans="1:6" ht="38.25">
      <c r="A52" s="99" t="s">
        <v>161</v>
      </c>
      <c r="B52" s="73" t="s">
        <v>154</v>
      </c>
      <c r="C52" s="101" t="s">
        <v>59</v>
      </c>
      <c r="D52" s="102">
        <v>2</v>
      </c>
      <c r="E52" s="572"/>
      <c r="F52" s="111">
        <f t="shared" si="3"/>
        <v>0</v>
      </c>
    </row>
    <row r="53" spans="1:6" ht="51">
      <c r="A53" s="173" t="s">
        <v>162</v>
      </c>
      <c r="B53" s="73" t="s">
        <v>155</v>
      </c>
      <c r="C53" s="101" t="s">
        <v>65</v>
      </c>
      <c r="D53" s="102">
        <f>D50</f>
        <v>42.93</v>
      </c>
      <c r="E53" s="572"/>
      <c r="F53" s="111">
        <f t="shared" si="3"/>
        <v>0</v>
      </c>
    </row>
    <row r="54" spans="1:6" ht="25.5">
      <c r="A54" s="99" t="s">
        <v>163</v>
      </c>
      <c r="B54" s="336" t="s">
        <v>202</v>
      </c>
      <c r="C54" s="60" t="s">
        <v>64</v>
      </c>
      <c r="D54" s="102">
        <v>190</v>
      </c>
      <c r="E54" s="572"/>
      <c r="F54" s="103">
        <f t="shared" si="3"/>
        <v>0</v>
      </c>
    </row>
    <row r="55" spans="1:6" ht="25.5">
      <c r="A55" s="173" t="s">
        <v>164</v>
      </c>
      <c r="B55" s="43" t="s">
        <v>190</v>
      </c>
      <c r="C55" s="101" t="s">
        <v>192</v>
      </c>
      <c r="D55" s="102">
        <f>D54</f>
        <v>190</v>
      </c>
      <c r="E55" s="572"/>
      <c r="F55" s="103">
        <f t="shared" ref="F55" si="4">D55*E55</f>
        <v>0</v>
      </c>
    </row>
    <row r="56" spans="1:6" ht="25.5">
      <c r="A56" s="99" t="s">
        <v>165</v>
      </c>
      <c r="B56" s="43" t="s">
        <v>191</v>
      </c>
      <c r="C56" s="101" t="s">
        <v>192</v>
      </c>
      <c r="D56" s="102">
        <f>D54</f>
        <v>190</v>
      </c>
      <c r="E56" s="572"/>
      <c r="F56" s="103">
        <f t="shared" si="3"/>
        <v>0</v>
      </c>
    </row>
    <row r="57" spans="1:6" ht="115.5" thickBot="1">
      <c r="A57" s="173" t="s">
        <v>166</v>
      </c>
      <c r="B57" s="204" t="s">
        <v>39</v>
      </c>
      <c r="C57" s="101" t="s">
        <v>8</v>
      </c>
      <c r="D57" s="102">
        <f>D7</f>
        <v>42.93</v>
      </c>
      <c r="E57" s="565"/>
      <c r="F57" s="103">
        <f t="shared" si="3"/>
        <v>0</v>
      </c>
    </row>
    <row r="58" spans="1:6" ht="13.5" thickBot="1">
      <c r="A58" s="75" t="s">
        <v>31</v>
      </c>
      <c r="B58" s="205" t="s">
        <v>9</v>
      </c>
      <c r="C58" s="206"/>
      <c r="D58" s="207"/>
      <c r="E58" s="208"/>
      <c r="F58" s="77">
        <f>SUM(F48:F57)</f>
        <v>0</v>
      </c>
    </row>
  </sheetData>
  <sheetProtection algorithmName="SHA-512" hashValue="5sm40Zgos6rl5vgKYVOylSWC3a7B2qxl/i36f6rYaQoU3L+351/w7u0RbUKLNlp2FBoUtbRwHZg+J4XUhiQ9tQ==" saltValue="hVMTeYw2wX2BLb2ba4iKnA==" spinCount="100000" sheet="1" objects="1" scenarios="1"/>
  <phoneticPr fontId="44" type="noConversion"/>
  <pageMargins left="0.70866141732283472" right="0.70866141732283472" top="0.74803149606299213" bottom="0.74803149606299213" header="0.31496062992125984" footer="0.31496062992125984"/>
  <pageSetup paperSize="9"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5BF37-4A61-4BA3-937F-D12A39DD052A}">
  <dimension ref="A1:F60"/>
  <sheetViews>
    <sheetView view="pageBreakPreview" topLeftCell="A49" zoomScaleNormal="100" zoomScaleSheetLayoutView="100" workbookViewId="0">
      <selection activeCell="E49" sqref="E49"/>
    </sheetView>
  </sheetViews>
  <sheetFormatPr defaultColWidth="9.140625" defaultRowHeight="12.75"/>
  <cols>
    <col min="1" max="1" width="5.7109375" style="78" customWidth="1"/>
    <col min="2" max="2" width="42.42578125" style="83" customWidth="1"/>
    <col min="3" max="3" width="6.5703125" style="86" bestFit="1" customWidth="1"/>
    <col min="4" max="4" width="7.85546875" style="87" customWidth="1"/>
    <col min="5" max="5" width="12.28515625" style="82" customWidth="1"/>
    <col min="6" max="6" width="13.5703125" style="82" customWidth="1"/>
    <col min="7" max="16384" width="9.140625" style="83"/>
  </cols>
  <sheetData>
    <row r="1" spans="1:6">
      <c r="B1" s="316"/>
      <c r="C1" s="80"/>
      <c r="D1" s="80"/>
      <c r="E1" s="81"/>
    </row>
    <row r="2" spans="1:6">
      <c r="A2" s="317"/>
      <c r="B2" s="318" t="s">
        <v>172</v>
      </c>
      <c r="C2" s="319"/>
      <c r="D2" s="320"/>
      <c r="E2" s="321"/>
    </row>
    <row r="3" spans="1:6" ht="13.5" thickBot="1"/>
    <row r="4" spans="1:6" ht="26.25" thickBot="1">
      <c r="A4" s="45" t="s">
        <v>0</v>
      </c>
      <c r="B4" s="46" t="s">
        <v>1</v>
      </c>
      <c r="C4" s="46" t="s">
        <v>2</v>
      </c>
      <c r="D4" s="47" t="s">
        <v>3</v>
      </c>
      <c r="E4" s="221" t="s">
        <v>4</v>
      </c>
      <c r="F4" s="48" t="s">
        <v>5</v>
      </c>
    </row>
    <row r="5" spans="1:6" ht="13.5" thickBot="1">
      <c r="A5" s="88"/>
      <c r="B5" s="89" t="s">
        <v>20</v>
      </c>
      <c r="C5" s="90"/>
      <c r="D5" s="91"/>
      <c r="E5" s="92"/>
      <c r="F5" s="93"/>
    </row>
    <row r="6" spans="1:6" ht="38.25">
      <c r="A6" s="99" t="s">
        <v>114</v>
      </c>
      <c r="B6" s="100" t="s">
        <v>49</v>
      </c>
      <c r="C6" s="101" t="s">
        <v>6</v>
      </c>
      <c r="D6" s="102">
        <v>2</v>
      </c>
      <c r="E6" s="564"/>
      <c r="F6" s="305">
        <f t="shared" ref="F6:F10" si="0">D6*E6</f>
        <v>0</v>
      </c>
    </row>
    <row r="7" spans="1:6" ht="25.5">
      <c r="A7" s="94" t="s">
        <v>115</v>
      </c>
      <c r="B7" s="100" t="s">
        <v>35</v>
      </c>
      <c r="C7" s="101" t="s">
        <v>8</v>
      </c>
      <c r="D7" s="102">
        <v>73.66</v>
      </c>
      <c r="E7" s="565"/>
      <c r="F7" s="103">
        <f t="shared" si="0"/>
        <v>0</v>
      </c>
    </row>
    <row r="8" spans="1:6" ht="25.5">
      <c r="A8" s="99" t="s">
        <v>116</v>
      </c>
      <c r="B8" s="109" t="s">
        <v>17</v>
      </c>
      <c r="C8" s="101" t="s">
        <v>6</v>
      </c>
      <c r="D8" s="102">
        <v>5</v>
      </c>
      <c r="E8" s="565"/>
      <c r="F8" s="103">
        <f t="shared" si="0"/>
        <v>0</v>
      </c>
    </row>
    <row r="9" spans="1:6" ht="38.25">
      <c r="A9" s="94" t="s">
        <v>117</v>
      </c>
      <c r="B9" s="109" t="s">
        <v>58</v>
      </c>
      <c r="C9" s="86" t="s">
        <v>59</v>
      </c>
      <c r="D9" s="102">
        <v>1</v>
      </c>
      <c r="E9" s="565"/>
      <c r="F9" s="103">
        <f t="shared" si="0"/>
        <v>0</v>
      </c>
    </row>
    <row r="10" spans="1:6" ht="39" thickBot="1">
      <c r="A10" s="99" t="s">
        <v>118</v>
      </c>
      <c r="B10" s="100" t="s">
        <v>40</v>
      </c>
      <c r="C10" s="60" t="s">
        <v>192</v>
      </c>
      <c r="D10" s="102">
        <v>62.3</v>
      </c>
      <c r="E10" s="565"/>
      <c r="F10" s="103">
        <f t="shared" si="0"/>
        <v>0</v>
      </c>
    </row>
    <row r="11" spans="1:6" ht="13.5" thickBot="1">
      <c r="A11" s="51" t="s">
        <v>25</v>
      </c>
      <c r="B11" s="112" t="s">
        <v>11</v>
      </c>
      <c r="C11" s="113"/>
      <c r="D11" s="114"/>
      <c r="E11" s="115"/>
      <c r="F11" s="52">
        <f>SUM(F6:F10)</f>
        <v>0</v>
      </c>
    </row>
    <row r="12" spans="1:6" ht="13.5" thickBot="1">
      <c r="A12" s="116"/>
      <c r="B12" s="117"/>
      <c r="C12" s="118"/>
      <c r="D12" s="119"/>
      <c r="E12" s="120"/>
      <c r="F12" s="121"/>
    </row>
    <row r="13" spans="1:6" ht="13.5" thickBot="1">
      <c r="A13" s="122"/>
      <c r="B13" s="123" t="s">
        <v>26</v>
      </c>
      <c r="C13" s="124"/>
      <c r="D13" s="125"/>
      <c r="E13" s="126"/>
      <c r="F13" s="127"/>
    </row>
    <row r="14" spans="1:6" ht="63.75">
      <c r="A14" s="128"/>
      <c r="B14" s="129" t="s">
        <v>181</v>
      </c>
      <c r="C14" s="130"/>
      <c r="D14" s="131"/>
      <c r="E14" s="132"/>
      <c r="F14" s="133"/>
    </row>
    <row r="15" spans="1:6" ht="51">
      <c r="A15" s="94"/>
      <c r="B15" s="134" t="s">
        <v>182</v>
      </c>
      <c r="C15" s="101"/>
      <c r="D15" s="102"/>
      <c r="E15" s="111"/>
      <c r="F15" s="103"/>
    </row>
    <row r="16" spans="1:6" ht="38.25">
      <c r="A16" s="99" t="s">
        <v>124</v>
      </c>
      <c r="B16" s="100" t="s">
        <v>42</v>
      </c>
      <c r="C16" s="101" t="s">
        <v>200</v>
      </c>
      <c r="D16" s="102">
        <v>11.61</v>
      </c>
      <c r="E16" s="565"/>
      <c r="F16" s="103">
        <f>D16*E16</f>
        <v>0</v>
      </c>
    </row>
    <row r="17" spans="1:6" ht="38.25">
      <c r="A17" s="99" t="s">
        <v>125</v>
      </c>
      <c r="B17" s="152" t="s">
        <v>83</v>
      </c>
      <c r="C17" s="101" t="s">
        <v>200</v>
      </c>
      <c r="D17" s="102">
        <v>31.5</v>
      </c>
      <c r="E17" s="565"/>
      <c r="F17" s="103">
        <f>D17*E17</f>
        <v>0</v>
      </c>
    </row>
    <row r="18" spans="1:6" ht="51">
      <c r="A18" s="337" t="s">
        <v>126</v>
      </c>
      <c r="B18" s="135" t="s">
        <v>61</v>
      </c>
      <c r="C18" s="322"/>
      <c r="D18" s="333"/>
      <c r="E18" s="307"/>
      <c r="F18" s="139"/>
    </row>
    <row r="19" spans="1:6" ht="14.25">
      <c r="A19" s="324"/>
      <c r="B19" s="325" t="s">
        <v>48</v>
      </c>
      <c r="C19" s="326" t="s">
        <v>200</v>
      </c>
      <c r="D19" s="327">
        <v>140.80000000000001</v>
      </c>
      <c r="E19" s="566"/>
      <c r="F19" s="144">
        <f>D19*E19</f>
        <v>0</v>
      </c>
    </row>
    <row r="20" spans="1:6" ht="14.25">
      <c r="A20" s="94"/>
      <c r="B20" s="328" t="s">
        <v>47</v>
      </c>
      <c r="C20" s="130" t="s">
        <v>200</v>
      </c>
      <c r="D20" s="131">
        <v>2.1</v>
      </c>
      <c r="E20" s="567"/>
      <c r="F20" s="148">
        <f>D20*E20</f>
        <v>0</v>
      </c>
    </row>
    <row r="21" spans="1:6" ht="38.25">
      <c r="A21" s="99" t="s">
        <v>127</v>
      </c>
      <c r="B21" s="100" t="s">
        <v>128</v>
      </c>
      <c r="C21" s="101" t="s">
        <v>200</v>
      </c>
      <c r="D21" s="102">
        <v>4</v>
      </c>
      <c r="E21" s="565"/>
      <c r="F21" s="103">
        <f>D21*E21</f>
        <v>0</v>
      </c>
    </row>
    <row r="22" spans="1:6" ht="38.25">
      <c r="A22" s="99" t="s">
        <v>129</v>
      </c>
      <c r="B22" s="149" t="s">
        <v>18</v>
      </c>
      <c r="C22" s="150" t="s">
        <v>201</v>
      </c>
      <c r="D22" s="102">
        <v>294.64</v>
      </c>
      <c r="E22" s="565"/>
      <c r="F22" s="151">
        <f t="shared" ref="F22:F34" si="1">D22*E22</f>
        <v>0</v>
      </c>
    </row>
    <row r="23" spans="1:6" ht="76.5">
      <c r="A23" s="99" t="s">
        <v>131</v>
      </c>
      <c r="B23" s="100" t="s">
        <v>43</v>
      </c>
      <c r="C23" s="101" t="s">
        <v>6</v>
      </c>
      <c r="D23" s="102">
        <v>6</v>
      </c>
      <c r="E23" s="564"/>
      <c r="F23" s="151">
        <f t="shared" si="1"/>
        <v>0</v>
      </c>
    </row>
    <row r="24" spans="1:6" ht="38.25">
      <c r="A24" s="99" t="s">
        <v>132</v>
      </c>
      <c r="B24" s="100" t="s">
        <v>34</v>
      </c>
      <c r="C24" s="60" t="s">
        <v>192</v>
      </c>
      <c r="D24" s="102">
        <f>D7</f>
        <v>73.66</v>
      </c>
      <c r="E24" s="565"/>
      <c r="F24" s="151">
        <f t="shared" si="1"/>
        <v>0</v>
      </c>
    </row>
    <row r="25" spans="1:6" ht="51">
      <c r="A25" s="99" t="s">
        <v>133</v>
      </c>
      <c r="B25" s="152" t="s">
        <v>50</v>
      </c>
      <c r="C25" s="101" t="s">
        <v>200</v>
      </c>
      <c r="D25" s="102">
        <v>9.58</v>
      </c>
      <c r="E25" s="565"/>
      <c r="F25" s="151">
        <f t="shared" si="1"/>
        <v>0</v>
      </c>
    </row>
    <row r="26" spans="1:6" ht="63.75">
      <c r="A26" s="99" t="s">
        <v>134</v>
      </c>
      <c r="B26" s="152" t="s">
        <v>183</v>
      </c>
      <c r="C26" s="101" t="s">
        <v>200</v>
      </c>
      <c r="D26" s="102">
        <v>25.78</v>
      </c>
      <c r="E26" s="565"/>
      <c r="F26" s="151">
        <f t="shared" si="1"/>
        <v>0</v>
      </c>
    </row>
    <row r="27" spans="1:6" ht="89.25">
      <c r="A27" s="99" t="s">
        <v>135</v>
      </c>
      <c r="B27" s="100" t="s">
        <v>14</v>
      </c>
      <c r="C27" s="101" t="s">
        <v>200</v>
      </c>
      <c r="D27" s="102">
        <v>97.63</v>
      </c>
      <c r="E27" s="565"/>
      <c r="F27" s="151">
        <f t="shared" si="1"/>
        <v>0</v>
      </c>
    </row>
    <row r="28" spans="1:6" ht="51">
      <c r="A28" s="99" t="s">
        <v>136</v>
      </c>
      <c r="B28" s="153" t="s">
        <v>85</v>
      </c>
      <c r="C28" s="101" t="s">
        <v>200</v>
      </c>
      <c r="D28" s="102">
        <v>18.690000000000001</v>
      </c>
      <c r="E28" s="565"/>
      <c r="F28" s="151">
        <f t="shared" si="1"/>
        <v>0</v>
      </c>
    </row>
    <row r="29" spans="1:6" ht="38.25">
      <c r="A29" s="99" t="s">
        <v>137</v>
      </c>
      <c r="B29" s="153" t="s">
        <v>84</v>
      </c>
      <c r="C29" s="101" t="s">
        <v>200</v>
      </c>
      <c r="D29" s="102">
        <v>12.46</v>
      </c>
      <c r="E29" s="565"/>
      <c r="F29" s="151">
        <f t="shared" si="1"/>
        <v>0</v>
      </c>
    </row>
    <row r="30" spans="1:6" ht="38.25">
      <c r="A30" s="99" t="s">
        <v>138</v>
      </c>
      <c r="B30" s="155" t="s">
        <v>130</v>
      </c>
      <c r="C30" s="60" t="s">
        <v>8</v>
      </c>
      <c r="D30" s="102">
        <v>73.66</v>
      </c>
      <c r="E30" s="565"/>
      <c r="F30" s="151">
        <f t="shared" si="1"/>
        <v>0</v>
      </c>
    </row>
    <row r="31" spans="1:6" ht="38.25">
      <c r="A31" s="99" t="s">
        <v>139</v>
      </c>
      <c r="B31" s="155" t="s">
        <v>44</v>
      </c>
      <c r="C31" s="101" t="s">
        <v>200</v>
      </c>
      <c r="D31" s="102">
        <v>66</v>
      </c>
      <c r="E31" s="565"/>
      <c r="F31" s="151">
        <f t="shared" si="1"/>
        <v>0</v>
      </c>
    </row>
    <row r="32" spans="1:6" ht="38.25">
      <c r="A32" s="99" t="s">
        <v>140</v>
      </c>
      <c r="B32" s="100" t="s">
        <v>15</v>
      </c>
      <c r="C32" s="60" t="s">
        <v>192</v>
      </c>
      <c r="D32" s="102">
        <f>D30</f>
        <v>73.66</v>
      </c>
      <c r="E32" s="565"/>
      <c r="F32" s="151">
        <f t="shared" si="1"/>
        <v>0</v>
      </c>
    </row>
    <row r="33" spans="1:6" ht="38.25">
      <c r="A33" s="99" t="s">
        <v>141</v>
      </c>
      <c r="B33" s="100" t="s">
        <v>52</v>
      </c>
      <c r="C33" s="60" t="s">
        <v>200</v>
      </c>
      <c r="D33" s="102">
        <v>11.61</v>
      </c>
      <c r="E33" s="565"/>
      <c r="F33" s="151">
        <f t="shared" si="1"/>
        <v>0</v>
      </c>
    </row>
    <row r="34" spans="1:6" ht="26.25" thickBot="1">
      <c r="A34" s="99" t="s">
        <v>142</v>
      </c>
      <c r="B34" s="100" t="s">
        <v>45</v>
      </c>
      <c r="C34" s="60" t="s">
        <v>192</v>
      </c>
      <c r="D34" s="102">
        <v>133.71</v>
      </c>
      <c r="E34" s="565"/>
      <c r="F34" s="151">
        <f t="shared" si="1"/>
        <v>0</v>
      </c>
    </row>
    <row r="35" spans="1:6" ht="13.5" thickBot="1">
      <c r="A35" s="63" t="s">
        <v>27</v>
      </c>
      <c r="B35" s="157" t="s">
        <v>10</v>
      </c>
      <c r="C35" s="158"/>
      <c r="D35" s="159"/>
      <c r="E35" s="160"/>
      <c r="F35" s="64">
        <f>SUM(F16:F34)</f>
        <v>0</v>
      </c>
    </row>
    <row r="36" spans="1:6" ht="13.5" thickBot="1">
      <c r="A36" s="116"/>
      <c r="B36" s="329"/>
      <c r="C36" s="330"/>
      <c r="D36" s="331"/>
      <c r="E36" s="164"/>
      <c r="F36" s="120"/>
    </row>
    <row r="37" spans="1:6" ht="13.5" thickBot="1">
      <c r="A37" s="165"/>
      <c r="B37" s="166" t="s">
        <v>28</v>
      </c>
      <c r="C37" s="167"/>
      <c r="D37" s="168"/>
      <c r="E37" s="169"/>
      <c r="F37" s="170"/>
    </row>
    <row r="38" spans="1:6" ht="63.75">
      <c r="A38" s="128"/>
      <c r="B38" s="171" t="s">
        <v>184</v>
      </c>
      <c r="C38" s="96"/>
      <c r="D38" s="97"/>
      <c r="E38" s="172"/>
      <c r="F38" s="98"/>
    </row>
    <row r="39" spans="1:6" ht="76.5">
      <c r="A39" s="173" t="s">
        <v>143</v>
      </c>
      <c r="B39" s="155" t="s">
        <v>79</v>
      </c>
      <c r="C39" s="101" t="s">
        <v>8</v>
      </c>
      <c r="D39" s="102">
        <v>73.66</v>
      </c>
      <c r="E39" s="570"/>
      <c r="F39" s="176">
        <f t="shared" ref="F39:F45" si="2">D39*E39</f>
        <v>0</v>
      </c>
    </row>
    <row r="40" spans="1:6" ht="204">
      <c r="A40" s="173" t="s">
        <v>144</v>
      </c>
      <c r="B40" s="332" t="s">
        <v>46</v>
      </c>
      <c r="C40" s="322"/>
      <c r="D40" s="333"/>
      <c r="E40" s="334"/>
      <c r="F40" s="181"/>
    </row>
    <row r="41" spans="1:6">
      <c r="A41" s="173"/>
      <c r="B41" s="335" t="s">
        <v>74</v>
      </c>
      <c r="C41" s="326" t="s">
        <v>6</v>
      </c>
      <c r="D41" s="327">
        <v>4</v>
      </c>
      <c r="E41" s="571"/>
      <c r="F41" s="185">
        <f t="shared" si="2"/>
        <v>0</v>
      </c>
    </row>
    <row r="42" spans="1:6" ht="102">
      <c r="A42" s="173" t="s">
        <v>145</v>
      </c>
      <c r="B42" s="100" t="s">
        <v>53</v>
      </c>
      <c r="C42" s="101" t="s">
        <v>6</v>
      </c>
      <c r="D42" s="102">
        <v>2</v>
      </c>
      <c r="E42" s="564"/>
      <c r="F42" s="176">
        <f t="shared" si="2"/>
        <v>0</v>
      </c>
    </row>
    <row r="43" spans="1:6" ht="51">
      <c r="A43" s="173" t="s">
        <v>146</v>
      </c>
      <c r="B43" s="100" t="s">
        <v>54</v>
      </c>
      <c r="C43" s="101" t="s">
        <v>6</v>
      </c>
      <c r="D43" s="102">
        <v>2</v>
      </c>
      <c r="E43" s="564"/>
      <c r="F43" s="176">
        <f t="shared" si="2"/>
        <v>0</v>
      </c>
    </row>
    <row r="44" spans="1:6" ht="38.25">
      <c r="A44" s="173" t="s">
        <v>147</v>
      </c>
      <c r="B44" s="43" t="s">
        <v>55</v>
      </c>
      <c r="C44" s="101" t="s">
        <v>6</v>
      </c>
      <c r="D44" s="190">
        <v>2</v>
      </c>
      <c r="E44" s="564"/>
      <c r="F44" s="176">
        <f t="shared" si="2"/>
        <v>0</v>
      </c>
    </row>
    <row r="45" spans="1:6" ht="102.75" thickBot="1">
      <c r="A45" s="173" t="s">
        <v>148</v>
      </c>
      <c r="B45" s="100" t="s">
        <v>77</v>
      </c>
      <c r="C45" s="101" t="s">
        <v>8</v>
      </c>
      <c r="D45" s="102">
        <v>10</v>
      </c>
      <c r="E45" s="564"/>
      <c r="F45" s="176">
        <f t="shared" si="2"/>
        <v>0</v>
      </c>
    </row>
    <row r="46" spans="1:6" ht="13.5" thickBot="1">
      <c r="A46" s="68" t="s">
        <v>29</v>
      </c>
      <c r="B46" s="191" t="s">
        <v>16</v>
      </c>
      <c r="C46" s="192"/>
      <c r="D46" s="193"/>
      <c r="E46" s="194"/>
      <c r="F46" s="69">
        <f>SUM(F39:F45)</f>
        <v>0</v>
      </c>
    </row>
    <row r="47" spans="1:6" ht="13.5" thickBot="1">
      <c r="A47" s="116"/>
      <c r="B47" s="117"/>
      <c r="C47" s="118"/>
      <c r="D47" s="119"/>
      <c r="E47" s="120"/>
      <c r="F47" s="120"/>
    </row>
    <row r="48" spans="1:6" ht="13.5" thickBot="1">
      <c r="A48" s="122"/>
      <c r="B48" s="195" t="s">
        <v>30</v>
      </c>
      <c r="C48" s="196"/>
      <c r="D48" s="197"/>
      <c r="E48" s="198"/>
      <c r="F48" s="199"/>
    </row>
    <row r="49" spans="1:6" ht="76.5">
      <c r="A49" s="94"/>
      <c r="B49" s="129" t="s">
        <v>189</v>
      </c>
      <c r="C49" s="130"/>
      <c r="D49" s="131"/>
      <c r="E49" s="132"/>
      <c r="F49" s="133"/>
    </row>
    <row r="50" spans="1:6" ht="25.5">
      <c r="A50" s="99" t="s">
        <v>151</v>
      </c>
      <c r="B50" s="100" t="s">
        <v>32</v>
      </c>
      <c r="C50" s="101" t="s">
        <v>13</v>
      </c>
      <c r="D50" s="102">
        <v>2</v>
      </c>
      <c r="E50" s="572"/>
      <c r="F50" s="103">
        <f t="shared" ref="F50:F59" si="3">D50*E50</f>
        <v>0</v>
      </c>
    </row>
    <row r="51" spans="1:6" ht="25.5">
      <c r="A51" s="173" t="s">
        <v>152</v>
      </c>
      <c r="B51" s="100" t="s">
        <v>56</v>
      </c>
      <c r="C51" s="101" t="s">
        <v>19</v>
      </c>
      <c r="D51" s="102">
        <v>4</v>
      </c>
      <c r="E51" s="572"/>
      <c r="F51" s="103">
        <f t="shared" si="3"/>
        <v>0</v>
      </c>
    </row>
    <row r="52" spans="1:6" ht="25.5">
      <c r="A52" s="99" t="s">
        <v>159</v>
      </c>
      <c r="B52" s="200" t="s">
        <v>33</v>
      </c>
      <c r="C52" s="60" t="s">
        <v>8</v>
      </c>
      <c r="D52" s="201">
        <f>D7</f>
        <v>73.66</v>
      </c>
      <c r="E52" s="572"/>
      <c r="F52" s="103">
        <f t="shared" si="3"/>
        <v>0</v>
      </c>
    </row>
    <row r="53" spans="1:6" ht="38.25">
      <c r="A53" s="173" t="s">
        <v>160</v>
      </c>
      <c r="B53" s="72" t="s">
        <v>153</v>
      </c>
      <c r="C53" s="101" t="s">
        <v>65</v>
      </c>
      <c r="D53" s="102">
        <f>D52</f>
        <v>73.66</v>
      </c>
      <c r="E53" s="572"/>
      <c r="F53" s="111">
        <f t="shared" si="3"/>
        <v>0</v>
      </c>
    </row>
    <row r="54" spans="1:6" ht="38.25">
      <c r="A54" s="99" t="s">
        <v>161</v>
      </c>
      <c r="B54" s="73" t="s">
        <v>154</v>
      </c>
      <c r="C54" s="101" t="s">
        <v>59</v>
      </c>
      <c r="D54" s="102">
        <v>4</v>
      </c>
      <c r="E54" s="572"/>
      <c r="F54" s="111">
        <f t="shared" si="3"/>
        <v>0</v>
      </c>
    </row>
    <row r="55" spans="1:6" ht="51">
      <c r="A55" s="173" t="s">
        <v>162</v>
      </c>
      <c r="B55" s="73" t="s">
        <v>155</v>
      </c>
      <c r="C55" s="101" t="s">
        <v>65</v>
      </c>
      <c r="D55" s="102">
        <f>D52</f>
        <v>73.66</v>
      </c>
      <c r="E55" s="572"/>
      <c r="F55" s="111">
        <f t="shared" si="3"/>
        <v>0</v>
      </c>
    </row>
    <row r="56" spans="1:6" ht="25.5">
      <c r="A56" s="99" t="s">
        <v>163</v>
      </c>
      <c r="B56" s="336" t="s">
        <v>202</v>
      </c>
      <c r="C56" s="60" t="s">
        <v>64</v>
      </c>
      <c r="D56" s="102">
        <v>62.38</v>
      </c>
      <c r="E56" s="572"/>
      <c r="F56" s="103">
        <f t="shared" si="3"/>
        <v>0</v>
      </c>
    </row>
    <row r="57" spans="1:6" ht="25.5">
      <c r="A57" s="173" t="s">
        <v>164</v>
      </c>
      <c r="B57" s="43" t="s">
        <v>190</v>
      </c>
      <c r="C57" s="101" t="s">
        <v>192</v>
      </c>
      <c r="D57" s="102">
        <v>62.38</v>
      </c>
      <c r="E57" s="572"/>
      <c r="F57" s="103">
        <f t="shared" ref="F57" si="4">D57*E57</f>
        <v>0</v>
      </c>
    </row>
    <row r="58" spans="1:6" ht="25.5">
      <c r="A58" s="99" t="s">
        <v>165</v>
      </c>
      <c r="B58" s="43" t="s">
        <v>191</v>
      </c>
      <c r="C58" s="101" t="s">
        <v>192</v>
      </c>
      <c r="D58" s="102">
        <v>62.38</v>
      </c>
      <c r="E58" s="572"/>
      <c r="F58" s="103">
        <f t="shared" si="3"/>
        <v>0</v>
      </c>
    </row>
    <row r="59" spans="1:6" ht="115.5" thickBot="1">
      <c r="A59" s="173" t="s">
        <v>166</v>
      </c>
      <c r="B59" s="204" t="s">
        <v>39</v>
      </c>
      <c r="C59" s="101" t="s">
        <v>8</v>
      </c>
      <c r="D59" s="102">
        <f>D7</f>
        <v>73.66</v>
      </c>
      <c r="E59" s="565"/>
      <c r="F59" s="103">
        <f t="shared" si="3"/>
        <v>0</v>
      </c>
    </row>
    <row r="60" spans="1:6" ht="13.5" thickBot="1">
      <c r="A60" s="75" t="s">
        <v>31</v>
      </c>
      <c r="B60" s="205" t="s">
        <v>9</v>
      </c>
      <c r="C60" s="206"/>
      <c r="D60" s="207"/>
      <c r="E60" s="208"/>
      <c r="F60" s="77">
        <f>SUM(F50:F59)</f>
        <v>0</v>
      </c>
    </row>
  </sheetData>
  <sheetProtection algorithmName="SHA-512" hashValue="anEUFXrSXkEHfOAGjtDb7BC72c6Bcagv2vWGLX5fSFQlWeY2yUgV2ttsfsd7HkeK+4mCTnPz0ebn1Vd9iJidfQ==" saltValue="2yVrrma1IzOqBTB8jjBolg==" spinCount="100000" sheet="1" objects="1" scenarios="1"/>
  <phoneticPr fontId="44" type="noConversion"/>
  <pageMargins left="0.70866141732283472" right="0.70866141732283472" top="0.74803149606299213" bottom="0.74803149606299213" header="0.31496062992125984" footer="0.31496062992125984"/>
  <pageSetup paperSize="9"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1A68A-539D-4ECB-A72D-15BDAEE3C3D8}">
  <dimension ref="A1:F50"/>
  <sheetViews>
    <sheetView view="pageBreakPreview" topLeftCell="A38" zoomScaleNormal="100" zoomScaleSheetLayoutView="100" workbookViewId="0">
      <selection activeCell="E41" sqref="E41"/>
    </sheetView>
  </sheetViews>
  <sheetFormatPr defaultColWidth="9.140625" defaultRowHeight="12.75"/>
  <cols>
    <col min="1" max="1" width="4.85546875" style="78" bestFit="1" customWidth="1"/>
    <col min="2" max="2" width="42.28515625" style="83" customWidth="1"/>
    <col min="3" max="3" width="6.5703125" style="86" bestFit="1" customWidth="1"/>
    <col min="4" max="4" width="8.140625" style="87" customWidth="1"/>
    <col min="5" max="5" width="12.85546875" style="82" customWidth="1"/>
    <col min="6" max="6" width="14.140625" style="82" customWidth="1"/>
    <col min="7" max="16384" width="9.140625" style="83"/>
  </cols>
  <sheetData>
    <row r="1" spans="1:6">
      <c r="B1" s="316"/>
      <c r="C1" s="80"/>
      <c r="D1" s="80"/>
      <c r="E1" s="81"/>
    </row>
    <row r="2" spans="1:6">
      <c r="A2" s="317"/>
      <c r="B2" s="318" t="s">
        <v>173</v>
      </c>
      <c r="C2" s="319"/>
      <c r="D2" s="320"/>
      <c r="E2" s="321"/>
    </row>
    <row r="3" spans="1:6" ht="13.5" thickBot="1"/>
    <row r="4" spans="1:6" ht="26.25" thickBot="1">
      <c r="A4" s="45" t="s">
        <v>0</v>
      </c>
      <c r="B4" s="46" t="s">
        <v>1</v>
      </c>
      <c r="C4" s="46" t="s">
        <v>2</v>
      </c>
      <c r="D4" s="47" t="s">
        <v>3</v>
      </c>
      <c r="E4" s="221" t="s">
        <v>4</v>
      </c>
      <c r="F4" s="48" t="s">
        <v>5</v>
      </c>
    </row>
    <row r="5" spans="1:6" ht="13.5" thickBot="1">
      <c r="A5" s="88"/>
      <c r="B5" s="89" t="s">
        <v>20</v>
      </c>
      <c r="C5" s="90"/>
      <c r="D5" s="91"/>
      <c r="E5" s="92"/>
      <c r="F5" s="93"/>
    </row>
    <row r="6" spans="1:6" ht="25.5">
      <c r="A6" s="94" t="s">
        <v>114</v>
      </c>
      <c r="B6" s="100" t="s">
        <v>35</v>
      </c>
      <c r="C6" s="101" t="s">
        <v>8</v>
      </c>
      <c r="D6" s="102">
        <v>43.29</v>
      </c>
      <c r="E6" s="565"/>
      <c r="F6" s="103">
        <f t="shared" ref="F6:F8" si="0">D6*E6</f>
        <v>0</v>
      </c>
    </row>
    <row r="7" spans="1:6" ht="25.5">
      <c r="A7" s="99" t="s">
        <v>115</v>
      </c>
      <c r="B7" s="109" t="s">
        <v>17</v>
      </c>
      <c r="C7" s="101" t="s">
        <v>6</v>
      </c>
      <c r="D7" s="102">
        <v>2</v>
      </c>
      <c r="E7" s="565"/>
      <c r="F7" s="103">
        <f t="shared" si="0"/>
        <v>0</v>
      </c>
    </row>
    <row r="8" spans="1:6" ht="39" thickBot="1">
      <c r="A8" s="94" t="s">
        <v>116</v>
      </c>
      <c r="B8" s="109" t="s">
        <v>58</v>
      </c>
      <c r="C8" s="86" t="s">
        <v>59</v>
      </c>
      <c r="D8" s="102">
        <v>1</v>
      </c>
      <c r="E8" s="565"/>
      <c r="F8" s="103">
        <f t="shared" si="0"/>
        <v>0</v>
      </c>
    </row>
    <row r="9" spans="1:6" ht="13.5" thickBot="1">
      <c r="A9" s="63" t="s">
        <v>25</v>
      </c>
      <c r="B9" s="157" t="s">
        <v>175</v>
      </c>
      <c r="C9" s="158"/>
      <c r="D9" s="159"/>
      <c r="E9" s="160"/>
      <c r="F9" s="64">
        <f>SUM(F6:F8)</f>
        <v>0</v>
      </c>
    </row>
    <row r="10" spans="1:6" ht="13.5" thickBot="1">
      <c r="A10" s="116"/>
      <c r="B10" s="117"/>
      <c r="C10" s="118"/>
      <c r="D10" s="119"/>
      <c r="E10" s="120"/>
      <c r="F10" s="121"/>
    </row>
    <row r="11" spans="1:6" ht="13.5" thickBot="1">
      <c r="A11" s="122"/>
      <c r="B11" s="123" t="s">
        <v>26</v>
      </c>
      <c r="C11" s="124"/>
      <c r="D11" s="125"/>
      <c r="E11" s="126"/>
      <c r="F11" s="127"/>
    </row>
    <row r="12" spans="1:6" ht="63.75">
      <c r="A12" s="128"/>
      <c r="B12" s="129" t="s">
        <v>181</v>
      </c>
      <c r="C12" s="130"/>
      <c r="D12" s="131"/>
      <c r="E12" s="132"/>
      <c r="F12" s="133"/>
    </row>
    <row r="13" spans="1:6" ht="51">
      <c r="A13" s="94"/>
      <c r="B13" s="134" t="s">
        <v>182</v>
      </c>
      <c r="C13" s="101"/>
      <c r="D13" s="102"/>
      <c r="E13" s="111"/>
      <c r="F13" s="103"/>
    </row>
    <row r="14" spans="1:6" ht="38.25">
      <c r="A14" s="338" t="s">
        <v>124</v>
      </c>
      <c r="B14" s="339" t="s">
        <v>174</v>
      </c>
      <c r="C14" s="340" t="s">
        <v>203</v>
      </c>
      <c r="D14" s="102">
        <v>64.94</v>
      </c>
      <c r="E14" s="565"/>
      <c r="F14" s="311">
        <f>D14*E14</f>
        <v>0</v>
      </c>
    </row>
    <row r="15" spans="1:6" ht="51">
      <c r="A15" s="337" t="s">
        <v>125</v>
      </c>
      <c r="B15" s="135" t="s">
        <v>61</v>
      </c>
      <c r="C15" s="322"/>
      <c r="D15" s="333"/>
      <c r="E15" s="307"/>
      <c r="F15" s="139"/>
    </row>
    <row r="16" spans="1:6" ht="14.25">
      <c r="A16" s="324"/>
      <c r="B16" s="325" t="s">
        <v>48</v>
      </c>
      <c r="C16" s="326" t="s">
        <v>200</v>
      </c>
      <c r="D16" s="327">
        <v>84.71</v>
      </c>
      <c r="E16" s="566"/>
      <c r="F16" s="144">
        <f>D16*E16</f>
        <v>0</v>
      </c>
    </row>
    <row r="17" spans="1:6" ht="14.25">
      <c r="A17" s="94"/>
      <c r="B17" s="328" t="s">
        <v>47</v>
      </c>
      <c r="C17" s="130" t="s">
        <v>200</v>
      </c>
      <c r="D17" s="131">
        <v>1.53</v>
      </c>
      <c r="E17" s="567"/>
      <c r="F17" s="148">
        <f>D17*E17</f>
        <v>0</v>
      </c>
    </row>
    <row r="18" spans="1:6" ht="25.5">
      <c r="A18" s="99" t="s">
        <v>126</v>
      </c>
      <c r="B18" s="100" t="s">
        <v>170</v>
      </c>
      <c r="C18" s="101" t="s">
        <v>200</v>
      </c>
      <c r="D18" s="102">
        <v>3</v>
      </c>
      <c r="E18" s="565"/>
      <c r="F18" s="103">
        <f>D18*E18</f>
        <v>0</v>
      </c>
    </row>
    <row r="19" spans="1:6" ht="38.25">
      <c r="A19" s="99" t="s">
        <v>127</v>
      </c>
      <c r="B19" s="149" t="s">
        <v>18</v>
      </c>
      <c r="C19" s="150" t="s">
        <v>201</v>
      </c>
      <c r="D19" s="102">
        <v>173.16</v>
      </c>
      <c r="E19" s="565"/>
      <c r="F19" s="151">
        <f t="shared" ref="F19:F26" si="1">D19*E19</f>
        <v>0</v>
      </c>
    </row>
    <row r="20" spans="1:6" ht="76.5">
      <c r="A20" s="99" t="s">
        <v>129</v>
      </c>
      <c r="B20" s="100" t="s">
        <v>43</v>
      </c>
      <c r="C20" s="101" t="s">
        <v>6</v>
      </c>
      <c r="D20" s="102">
        <v>3</v>
      </c>
      <c r="E20" s="564"/>
      <c r="F20" s="151">
        <f t="shared" si="1"/>
        <v>0</v>
      </c>
    </row>
    <row r="21" spans="1:6" ht="38.25">
      <c r="A21" s="99" t="s">
        <v>131</v>
      </c>
      <c r="B21" s="100" t="s">
        <v>34</v>
      </c>
      <c r="C21" s="60" t="s">
        <v>192</v>
      </c>
      <c r="D21" s="102">
        <f>D6</f>
        <v>43.29</v>
      </c>
      <c r="E21" s="565"/>
      <c r="F21" s="151">
        <f t="shared" si="1"/>
        <v>0</v>
      </c>
    </row>
    <row r="22" spans="1:6" ht="51">
      <c r="A22" s="99" t="s">
        <v>132</v>
      </c>
      <c r="B22" s="152" t="s">
        <v>50</v>
      </c>
      <c r="C22" s="101" t="s">
        <v>200</v>
      </c>
      <c r="D22" s="102">
        <v>5.63</v>
      </c>
      <c r="E22" s="565"/>
      <c r="F22" s="151">
        <f t="shared" si="1"/>
        <v>0</v>
      </c>
    </row>
    <row r="23" spans="1:6" ht="63.75">
      <c r="A23" s="99" t="s">
        <v>133</v>
      </c>
      <c r="B23" s="152" t="s">
        <v>183</v>
      </c>
      <c r="C23" s="101" t="s">
        <v>200</v>
      </c>
      <c r="D23" s="102">
        <v>15.15</v>
      </c>
      <c r="E23" s="565"/>
      <c r="F23" s="151">
        <f t="shared" si="1"/>
        <v>0</v>
      </c>
    </row>
    <row r="24" spans="1:6" ht="89.25">
      <c r="A24" s="99" t="s">
        <v>134</v>
      </c>
      <c r="B24" s="100" t="s">
        <v>14</v>
      </c>
      <c r="C24" s="101" t="s">
        <v>200</v>
      </c>
      <c r="D24" s="102">
        <v>45.28</v>
      </c>
      <c r="E24" s="565"/>
      <c r="F24" s="151">
        <f t="shared" si="1"/>
        <v>0</v>
      </c>
    </row>
    <row r="25" spans="1:6" ht="38.25">
      <c r="A25" s="99" t="s">
        <v>135</v>
      </c>
      <c r="B25" s="149" t="s">
        <v>130</v>
      </c>
      <c r="C25" s="150" t="s">
        <v>8</v>
      </c>
      <c r="D25" s="102">
        <v>43.29</v>
      </c>
      <c r="E25" s="565"/>
      <c r="F25" s="341">
        <f t="shared" si="1"/>
        <v>0</v>
      </c>
    </row>
    <row r="26" spans="1:6" ht="39" thickBot="1">
      <c r="A26" s="99" t="s">
        <v>136</v>
      </c>
      <c r="B26" s="155" t="s">
        <v>44</v>
      </c>
      <c r="C26" s="101" t="s">
        <v>200</v>
      </c>
      <c r="D26" s="102">
        <v>84</v>
      </c>
      <c r="E26" s="565"/>
      <c r="F26" s="151">
        <f t="shared" si="1"/>
        <v>0</v>
      </c>
    </row>
    <row r="27" spans="1:6" ht="13.5" thickBot="1">
      <c r="A27" s="63" t="s">
        <v>27</v>
      </c>
      <c r="B27" s="157" t="s">
        <v>10</v>
      </c>
      <c r="C27" s="158"/>
      <c r="D27" s="159"/>
      <c r="E27" s="160"/>
      <c r="F27" s="64">
        <f>SUM(F14:F26)</f>
        <v>0</v>
      </c>
    </row>
    <row r="28" spans="1:6" ht="13.5" thickBot="1">
      <c r="A28" s="116"/>
      <c r="B28" s="329"/>
      <c r="C28" s="330"/>
      <c r="D28" s="331"/>
      <c r="E28" s="164"/>
      <c r="F28" s="120"/>
    </row>
    <row r="29" spans="1:6" ht="13.5" thickBot="1">
      <c r="A29" s="165"/>
      <c r="B29" s="166" t="s">
        <v>28</v>
      </c>
      <c r="C29" s="167"/>
      <c r="D29" s="168"/>
      <c r="E29" s="169"/>
      <c r="F29" s="170"/>
    </row>
    <row r="30" spans="1:6" ht="63.75">
      <c r="A30" s="128"/>
      <c r="B30" s="171" t="s">
        <v>184</v>
      </c>
      <c r="C30" s="96"/>
      <c r="D30" s="97"/>
      <c r="E30" s="172"/>
      <c r="F30" s="98"/>
    </row>
    <row r="31" spans="1:6" ht="76.5">
      <c r="A31" s="173" t="s">
        <v>143</v>
      </c>
      <c r="B31" s="155" t="s">
        <v>79</v>
      </c>
      <c r="C31" s="101" t="s">
        <v>8</v>
      </c>
      <c r="D31" s="102">
        <v>43.29</v>
      </c>
      <c r="E31" s="570"/>
      <c r="F31" s="176">
        <f t="shared" ref="F31:F37" si="2">D31*E31</f>
        <v>0</v>
      </c>
    </row>
    <row r="32" spans="1:6" ht="204">
      <c r="A32" s="173" t="s">
        <v>144</v>
      </c>
      <c r="B32" s="332" t="s">
        <v>46</v>
      </c>
      <c r="C32" s="322"/>
      <c r="D32" s="333"/>
      <c r="E32" s="334"/>
      <c r="F32" s="181"/>
    </row>
    <row r="33" spans="1:6">
      <c r="A33" s="173"/>
      <c r="B33" s="335" t="s">
        <v>74</v>
      </c>
      <c r="C33" s="326" t="s">
        <v>6</v>
      </c>
      <c r="D33" s="327">
        <v>1</v>
      </c>
      <c r="E33" s="571"/>
      <c r="F33" s="185">
        <f t="shared" si="2"/>
        <v>0</v>
      </c>
    </row>
    <row r="34" spans="1:6" ht="102">
      <c r="A34" s="173" t="s">
        <v>145</v>
      </c>
      <c r="B34" s="100" t="s">
        <v>53</v>
      </c>
      <c r="C34" s="101" t="s">
        <v>6</v>
      </c>
      <c r="D34" s="102">
        <v>1</v>
      </c>
      <c r="E34" s="564"/>
      <c r="F34" s="176">
        <f t="shared" si="2"/>
        <v>0</v>
      </c>
    </row>
    <row r="35" spans="1:6" ht="51">
      <c r="A35" s="173" t="s">
        <v>146</v>
      </c>
      <c r="B35" s="100" t="s">
        <v>54</v>
      </c>
      <c r="C35" s="101" t="s">
        <v>6</v>
      </c>
      <c r="D35" s="102">
        <v>1</v>
      </c>
      <c r="E35" s="564"/>
      <c r="F35" s="176">
        <f t="shared" si="2"/>
        <v>0</v>
      </c>
    </row>
    <row r="36" spans="1:6" ht="38.25">
      <c r="A36" s="173" t="s">
        <v>147</v>
      </c>
      <c r="B36" s="43" t="s">
        <v>55</v>
      </c>
      <c r="C36" s="101" t="s">
        <v>6</v>
      </c>
      <c r="D36" s="190">
        <v>1</v>
      </c>
      <c r="E36" s="564"/>
      <c r="F36" s="176">
        <f t="shared" si="2"/>
        <v>0</v>
      </c>
    </row>
    <row r="37" spans="1:6" ht="102.75" thickBot="1">
      <c r="A37" s="173" t="s">
        <v>148</v>
      </c>
      <c r="B37" s="100" t="s">
        <v>77</v>
      </c>
      <c r="C37" s="101" t="s">
        <v>8</v>
      </c>
      <c r="D37" s="102">
        <v>5</v>
      </c>
      <c r="E37" s="564"/>
      <c r="F37" s="176">
        <f t="shared" si="2"/>
        <v>0</v>
      </c>
    </row>
    <row r="38" spans="1:6" ht="13.5" thickBot="1">
      <c r="A38" s="68" t="s">
        <v>29</v>
      </c>
      <c r="B38" s="191" t="s">
        <v>16</v>
      </c>
      <c r="C38" s="192"/>
      <c r="D38" s="193"/>
      <c r="E38" s="194"/>
      <c r="F38" s="69">
        <f>SUM(F31:F37)</f>
        <v>0</v>
      </c>
    </row>
    <row r="39" spans="1:6" ht="13.5" thickBot="1">
      <c r="A39" s="116"/>
      <c r="B39" s="117"/>
      <c r="C39" s="118"/>
      <c r="D39" s="119"/>
      <c r="E39" s="120"/>
      <c r="F39" s="120"/>
    </row>
    <row r="40" spans="1:6" ht="13.5" thickBot="1">
      <c r="A40" s="122"/>
      <c r="B40" s="195" t="s">
        <v>30</v>
      </c>
      <c r="C40" s="196"/>
      <c r="D40" s="197"/>
      <c r="E40" s="198"/>
      <c r="F40" s="199"/>
    </row>
    <row r="41" spans="1:6" ht="76.5">
      <c r="A41" s="94"/>
      <c r="B41" s="129" t="s">
        <v>189</v>
      </c>
      <c r="C41" s="130"/>
      <c r="D41" s="131"/>
      <c r="E41" s="132"/>
      <c r="F41" s="133"/>
    </row>
    <row r="42" spans="1:6" ht="25.5">
      <c r="A42" s="99" t="s">
        <v>151</v>
      </c>
      <c r="B42" s="100" t="s">
        <v>32</v>
      </c>
      <c r="C42" s="101" t="s">
        <v>13</v>
      </c>
      <c r="D42" s="102">
        <v>2</v>
      </c>
      <c r="E42" s="572"/>
      <c r="F42" s="103">
        <f t="shared" ref="F42:F49" si="3">D42*E42</f>
        <v>0</v>
      </c>
    </row>
    <row r="43" spans="1:6" ht="25.5">
      <c r="A43" s="173" t="s">
        <v>152</v>
      </c>
      <c r="B43" s="100" t="s">
        <v>56</v>
      </c>
      <c r="C43" s="101" t="s">
        <v>19</v>
      </c>
      <c r="D43" s="102">
        <v>4</v>
      </c>
      <c r="E43" s="572"/>
      <c r="F43" s="103">
        <f t="shared" si="3"/>
        <v>0</v>
      </c>
    </row>
    <row r="44" spans="1:6" ht="25.5">
      <c r="A44" s="99" t="s">
        <v>159</v>
      </c>
      <c r="B44" s="200" t="s">
        <v>33</v>
      </c>
      <c r="C44" s="60" t="s">
        <v>8</v>
      </c>
      <c r="D44" s="201">
        <f>D6</f>
        <v>43.29</v>
      </c>
      <c r="E44" s="572"/>
      <c r="F44" s="103">
        <f t="shared" si="3"/>
        <v>0</v>
      </c>
    </row>
    <row r="45" spans="1:6" ht="38.25">
      <c r="A45" s="173" t="s">
        <v>160</v>
      </c>
      <c r="B45" s="72" t="s">
        <v>153</v>
      </c>
      <c r="C45" s="101" t="s">
        <v>65</v>
      </c>
      <c r="D45" s="102">
        <f>D44</f>
        <v>43.29</v>
      </c>
      <c r="E45" s="572"/>
      <c r="F45" s="111">
        <f t="shared" si="3"/>
        <v>0</v>
      </c>
    </row>
    <row r="46" spans="1:6" ht="38.25">
      <c r="A46" s="99" t="s">
        <v>161</v>
      </c>
      <c r="B46" s="73" t="s">
        <v>154</v>
      </c>
      <c r="C46" s="101" t="s">
        <v>59</v>
      </c>
      <c r="D46" s="102">
        <v>1</v>
      </c>
      <c r="E46" s="572"/>
      <c r="F46" s="111">
        <f t="shared" si="3"/>
        <v>0</v>
      </c>
    </row>
    <row r="47" spans="1:6" ht="51">
      <c r="A47" s="173" t="s">
        <v>162</v>
      </c>
      <c r="B47" s="73" t="s">
        <v>155</v>
      </c>
      <c r="C47" s="101" t="s">
        <v>65</v>
      </c>
      <c r="D47" s="102">
        <f>D44</f>
        <v>43.29</v>
      </c>
      <c r="E47" s="572"/>
      <c r="F47" s="111">
        <f t="shared" si="3"/>
        <v>0</v>
      </c>
    </row>
    <row r="48" spans="1:6" ht="63.75">
      <c r="A48" s="99" t="s">
        <v>163</v>
      </c>
      <c r="B48" s="336" t="s">
        <v>71</v>
      </c>
      <c r="C48" s="101" t="s">
        <v>72</v>
      </c>
      <c r="D48" s="102">
        <v>51.95</v>
      </c>
      <c r="E48" s="572"/>
      <c r="F48" s="103">
        <f>D48*E48</f>
        <v>0</v>
      </c>
    </row>
    <row r="49" spans="1:6" ht="115.5" thickBot="1">
      <c r="A49" s="173" t="s">
        <v>164</v>
      </c>
      <c r="B49" s="204" t="s">
        <v>39</v>
      </c>
      <c r="C49" s="101" t="s">
        <v>8</v>
      </c>
      <c r="D49" s="102">
        <f>D6</f>
        <v>43.29</v>
      </c>
      <c r="E49" s="565"/>
      <c r="F49" s="103">
        <f t="shared" si="3"/>
        <v>0</v>
      </c>
    </row>
    <row r="50" spans="1:6" ht="13.5" thickBot="1">
      <c r="A50" s="75" t="s">
        <v>31</v>
      </c>
      <c r="B50" s="205" t="s">
        <v>9</v>
      </c>
      <c r="C50" s="206"/>
      <c r="D50" s="207"/>
      <c r="E50" s="208"/>
      <c r="F50" s="77">
        <f>SUM(F42:F49)</f>
        <v>0</v>
      </c>
    </row>
  </sheetData>
  <sheetProtection algorithmName="SHA-512" hashValue="mAxidfkZguhnEfyKWlmQdH2os7H/5qTr6lEFx+aqQlYQ8Si3fRZWHSJYLKBX0/4SQWZVY812c35eI4KHcmckaQ==" saltValue="ntKLrHDjjJnqBYa4kxIDow==" spinCount="100000" sheet="1" objects="1" scenarios="1"/>
  <phoneticPr fontId="44" type="noConversion"/>
  <pageMargins left="0.70866141732283472" right="0.70866141732283472" top="0.74803149606299213" bottom="0.74803149606299213" header="0.31496062992125984" footer="0.31496062992125984"/>
  <pageSetup paperSize="9" orientation="portrait"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D9EB-8727-49B7-B984-0F7FBE418A00}">
  <dimension ref="A1:F64"/>
  <sheetViews>
    <sheetView view="pageBreakPreview" topLeftCell="A62" zoomScaleNormal="100" zoomScaleSheetLayoutView="100" workbookViewId="0">
      <selection activeCell="J77" sqref="J77"/>
    </sheetView>
  </sheetViews>
  <sheetFormatPr defaultColWidth="9.140625" defaultRowHeight="12.75"/>
  <cols>
    <col min="1" max="1" width="5.85546875" style="415" customWidth="1"/>
    <col min="2" max="2" width="41.85546875" style="420" customWidth="1"/>
    <col min="3" max="3" width="6.5703125" style="426" bestFit="1" customWidth="1"/>
    <col min="4" max="4" width="8.42578125" style="427" bestFit="1" customWidth="1"/>
    <col min="5" max="5" width="12.28515625" style="419" customWidth="1"/>
    <col min="6" max="6" width="14.140625" style="419" customWidth="1"/>
    <col min="7" max="16384" width="9.140625" style="420"/>
  </cols>
  <sheetData>
    <row r="1" spans="1:6">
      <c r="B1" s="416"/>
      <c r="C1" s="417"/>
      <c r="D1" s="417"/>
      <c r="E1" s="418"/>
    </row>
    <row r="2" spans="1:6">
      <c r="A2" s="421"/>
      <c r="B2" s="422" t="s">
        <v>176</v>
      </c>
      <c r="C2" s="423"/>
      <c r="D2" s="424"/>
      <c r="E2" s="425"/>
    </row>
    <row r="3" spans="1:6" ht="13.5" thickBot="1"/>
    <row r="4" spans="1:6" ht="26.25" thickBot="1">
      <c r="A4" s="348" t="s">
        <v>0</v>
      </c>
      <c r="B4" s="350" t="s">
        <v>1</v>
      </c>
      <c r="C4" s="350" t="s">
        <v>2</v>
      </c>
      <c r="D4" s="351" t="s">
        <v>3</v>
      </c>
      <c r="E4" s="221" t="s">
        <v>4</v>
      </c>
      <c r="F4" s="352" t="s">
        <v>5</v>
      </c>
    </row>
    <row r="5" spans="1:6" ht="13.5" thickBot="1">
      <c r="A5" s="428"/>
      <c r="B5" s="429" t="s">
        <v>20</v>
      </c>
      <c r="C5" s="430"/>
      <c r="D5" s="431"/>
      <c r="E5" s="432"/>
      <c r="F5" s="433"/>
    </row>
    <row r="6" spans="1:6" ht="38.25">
      <c r="A6" s="173" t="s">
        <v>114</v>
      </c>
      <c r="B6" s="109" t="s">
        <v>49</v>
      </c>
      <c r="C6" s="60" t="s">
        <v>6</v>
      </c>
      <c r="D6" s="434">
        <v>5</v>
      </c>
      <c r="E6" s="564"/>
      <c r="F6" s="305">
        <f t="shared" ref="F6:F11" si="0">D6*E6</f>
        <v>0</v>
      </c>
    </row>
    <row r="7" spans="1:6" ht="25.5">
      <c r="A7" s="435" t="s">
        <v>115</v>
      </c>
      <c r="B7" s="109" t="s">
        <v>35</v>
      </c>
      <c r="C7" s="60" t="s">
        <v>8</v>
      </c>
      <c r="D7" s="434">
        <v>215.5</v>
      </c>
      <c r="E7" s="565"/>
      <c r="F7" s="103">
        <f t="shared" si="0"/>
        <v>0</v>
      </c>
    </row>
    <row r="8" spans="1:6" ht="25.5">
      <c r="A8" s="173" t="s">
        <v>116</v>
      </c>
      <c r="B8" s="109" t="s">
        <v>17</v>
      </c>
      <c r="C8" s="60" t="s">
        <v>6</v>
      </c>
      <c r="D8" s="434">
        <v>10</v>
      </c>
      <c r="E8" s="565"/>
      <c r="F8" s="103">
        <f t="shared" si="0"/>
        <v>0</v>
      </c>
    </row>
    <row r="9" spans="1:6" ht="38.25">
      <c r="A9" s="435" t="s">
        <v>117</v>
      </c>
      <c r="B9" s="109" t="s">
        <v>58</v>
      </c>
      <c r="C9" s="426" t="s">
        <v>59</v>
      </c>
      <c r="D9" s="434">
        <v>2</v>
      </c>
      <c r="E9" s="565"/>
      <c r="F9" s="103">
        <f t="shared" si="0"/>
        <v>0</v>
      </c>
    </row>
    <row r="10" spans="1:6" ht="38.25">
      <c r="A10" s="173" t="s">
        <v>118</v>
      </c>
      <c r="B10" s="436" t="s">
        <v>36</v>
      </c>
      <c r="C10" s="60" t="s">
        <v>8</v>
      </c>
      <c r="D10" s="434">
        <v>88.09</v>
      </c>
      <c r="E10" s="565"/>
      <c r="F10" s="103">
        <f t="shared" si="0"/>
        <v>0</v>
      </c>
    </row>
    <row r="11" spans="1:6" ht="39" thickBot="1">
      <c r="A11" s="435" t="s">
        <v>119</v>
      </c>
      <c r="B11" s="109" t="s">
        <v>40</v>
      </c>
      <c r="C11" s="60" t="s">
        <v>192</v>
      </c>
      <c r="D11" s="434">
        <v>315</v>
      </c>
      <c r="E11" s="565"/>
      <c r="F11" s="103">
        <f t="shared" si="0"/>
        <v>0</v>
      </c>
    </row>
    <row r="12" spans="1:6" ht="13.5" thickBot="1">
      <c r="A12" s="361" t="s">
        <v>25</v>
      </c>
      <c r="B12" s="437" t="s">
        <v>11</v>
      </c>
      <c r="C12" s="438"/>
      <c r="D12" s="439"/>
      <c r="E12" s="115"/>
      <c r="F12" s="364">
        <f>SUM(F6:F11)</f>
        <v>0</v>
      </c>
    </row>
    <row r="13" spans="1:6" ht="13.5" thickBot="1">
      <c r="A13" s="440"/>
      <c r="B13" s="441"/>
      <c r="C13" s="442"/>
      <c r="D13" s="443"/>
      <c r="E13" s="120"/>
      <c r="F13" s="444"/>
    </row>
    <row r="14" spans="1:6" ht="13.5" thickBot="1">
      <c r="A14" s="445"/>
      <c r="B14" s="446" t="s">
        <v>26</v>
      </c>
      <c r="C14" s="447"/>
      <c r="D14" s="448"/>
      <c r="E14" s="126"/>
      <c r="F14" s="127"/>
    </row>
    <row r="15" spans="1:6" ht="63.75">
      <c r="A15" s="449"/>
      <c r="B15" s="450" t="s">
        <v>181</v>
      </c>
      <c r="C15" s="451"/>
      <c r="D15" s="452"/>
      <c r="E15" s="132"/>
      <c r="F15" s="133"/>
    </row>
    <row r="16" spans="1:6" ht="51">
      <c r="A16" s="435"/>
      <c r="B16" s="453" t="s">
        <v>182</v>
      </c>
      <c r="C16" s="60"/>
      <c r="D16" s="434"/>
      <c r="E16" s="111"/>
      <c r="F16" s="103"/>
    </row>
    <row r="17" spans="1:6" ht="38.25">
      <c r="A17" s="173" t="s">
        <v>124</v>
      </c>
      <c r="B17" s="454" t="s">
        <v>174</v>
      </c>
      <c r="C17" s="60" t="s">
        <v>200</v>
      </c>
      <c r="D17" s="434">
        <v>157.5</v>
      </c>
      <c r="E17" s="565"/>
      <c r="F17" s="103">
        <f>D17*E17</f>
        <v>0</v>
      </c>
    </row>
    <row r="18" spans="1:6" ht="51">
      <c r="A18" s="455" t="s">
        <v>177</v>
      </c>
      <c r="B18" s="456" t="s">
        <v>61</v>
      </c>
      <c r="C18" s="457"/>
      <c r="D18" s="458"/>
      <c r="E18" s="307"/>
      <c r="F18" s="139"/>
    </row>
    <row r="19" spans="1:6" ht="14.25">
      <c r="A19" s="459"/>
      <c r="B19" s="460" t="s">
        <v>48</v>
      </c>
      <c r="C19" s="461" t="s">
        <v>200</v>
      </c>
      <c r="D19" s="462">
        <v>410.82</v>
      </c>
      <c r="E19" s="566"/>
      <c r="F19" s="144">
        <f>D19*E19</f>
        <v>0</v>
      </c>
    </row>
    <row r="20" spans="1:6" ht="14.25">
      <c r="A20" s="435"/>
      <c r="B20" s="463" t="s">
        <v>47</v>
      </c>
      <c r="C20" s="451" t="s">
        <v>200</v>
      </c>
      <c r="D20" s="452">
        <v>1.96</v>
      </c>
      <c r="E20" s="567"/>
      <c r="F20" s="148">
        <f>D20*E20</f>
        <v>0</v>
      </c>
    </row>
    <row r="21" spans="1:6" ht="38.25">
      <c r="A21" s="173" t="s">
        <v>126</v>
      </c>
      <c r="B21" s="109" t="s">
        <v>60</v>
      </c>
      <c r="C21" s="60" t="s">
        <v>200</v>
      </c>
      <c r="D21" s="434">
        <v>8</v>
      </c>
      <c r="E21" s="565"/>
      <c r="F21" s="103">
        <f>D21*E21</f>
        <v>0</v>
      </c>
    </row>
    <row r="22" spans="1:6" ht="38.25">
      <c r="A22" s="173" t="s">
        <v>127</v>
      </c>
      <c r="B22" s="464" t="s">
        <v>18</v>
      </c>
      <c r="C22" s="150" t="s">
        <v>201</v>
      </c>
      <c r="D22" s="434">
        <v>1373.69</v>
      </c>
      <c r="E22" s="565"/>
      <c r="F22" s="151">
        <f t="shared" ref="F22:F33" si="1">D22*E22</f>
        <v>0</v>
      </c>
    </row>
    <row r="23" spans="1:6" ht="76.5">
      <c r="A23" s="173" t="s">
        <v>129</v>
      </c>
      <c r="B23" s="109" t="s">
        <v>43</v>
      </c>
      <c r="C23" s="60" t="s">
        <v>6</v>
      </c>
      <c r="D23" s="434">
        <v>10</v>
      </c>
      <c r="E23" s="564"/>
      <c r="F23" s="151">
        <f t="shared" si="1"/>
        <v>0</v>
      </c>
    </row>
    <row r="24" spans="1:6" ht="38.25">
      <c r="A24" s="173" t="s">
        <v>131</v>
      </c>
      <c r="B24" s="109" t="s">
        <v>34</v>
      </c>
      <c r="C24" s="60" t="s">
        <v>192</v>
      </c>
      <c r="D24" s="434">
        <v>209.18</v>
      </c>
      <c r="E24" s="565"/>
      <c r="F24" s="151">
        <f t="shared" si="1"/>
        <v>0</v>
      </c>
    </row>
    <row r="25" spans="1:6" ht="51">
      <c r="A25" s="173" t="s">
        <v>132</v>
      </c>
      <c r="B25" s="454" t="s">
        <v>50</v>
      </c>
      <c r="C25" s="60" t="s">
        <v>200</v>
      </c>
      <c r="D25" s="434">
        <v>28.02</v>
      </c>
      <c r="E25" s="565"/>
      <c r="F25" s="151">
        <f t="shared" si="1"/>
        <v>0</v>
      </c>
    </row>
    <row r="26" spans="1:6" ht="63.75">
      <c r="A26" s="173" t="s">
        <v>133</v>
      </c>
      <c r="B26" s="454" t="s">
        <v>183</v>
      </c>
      <c r="C26" s="60" t="s">
        <v>200</v>
      </c>
      <c r="D26" s="434">
        <v>75.430000000000007</v>
      </c>
      <c r="E26" s="565"/>
      <c r="F26" s="151">
        <f t="shared" si="1"/>
        <v>0</v>
      </c>
    </row>
    <row r="27" spans="1:6" ht="89.25">
      <c r="A27" s="173" t="s">
        <v>134</v>
      </c>
      <c r="B27" s="109" t="s">
        <v>14</v>
      </c>
      <c r="C27" s="60" t="s">
        <v>200</v>
      </c>
      <c r="D27" s="434">
        <v>270.20999999999998</v>
      </c>
      <c r="E27" s="565"/>
      <c r="F27" s="151">
        <f t="shared" si="1"/>
        <v>0</v>
      </c>
    </row>
    <row r="28" spans="1:6" ht="51">
      <c r="A28" s="173" t="s">
        <v>135</v>
      </c>
      <c r="B28" s="204" t="s">
        <v>85</v>
      </c>
      <c r="C28" s="60" t="s">
        <v>200</v>
      </c>
      <c r="D28" s="434">
        <v>94.5</v>
      </c>
      <c r="E28" s="565"/>
      <c r="F28" s="151">
        <f t="shared" si="1"/>
        <v>0</v>
      </c>
    </row>
    <row r="29" spans="1:6" ht="38.25">
      <c r="A29" s="173" t="s">
        <v>136</v>
      </c>
      <c r="B29" s="204" t="s">
        <v>84</v>
      </c>
      <c r="C29" s="60" t="s">
        <v>200</v>
      </c>
      <c r="D29" s="434">
        <v>63</v>
      </c>
      <c r="E29" s="565"/>
      <c r="F29" s="151">
        <f t="shared" si="1"/>
        <v>0</v>
      </c>
    </row>
    <row r="30" spans="1:6" ht="38.25">
      <c r="A30" s="173" t="s">
        <v>137</v>
      </c>
      <c r="B30" s="465" t="s">
        <v>130</v>
      </c>
      <c r="C30" s="60" t="s">
        <v>8</v>
      </c>
      <c r="D30" s="434">
        <v>215.5</v>
      </c>
      <c r="E30" s="565"/>
      <c r="F30" s="151">
        <f t="shared" si="1"/>
        <v>0</v>
      </c>
    </row>
    <row r="31" spans="1:6" ht="38.25">
      <c r="A31" s="173" t="s">
        <v>138</v>
      </c>
      <c r="B31" s="156" t="s">
        <v>187</v>
      </c>
      <c r="C31" s="60" t="s">
        <v>8</v>
      </c>
      <c r="D31" s="61">
        <v>110</v>
      </c>
      <c r="E31" s="569"/>
      <c r="F31" s="62">
        <f t="shared" si="1"/>
        <v>0</v>
      </c>
    </row>
    <row r="32" spans="1:6" ht="38.25">
      <c r="A32" s="173" t="s">
        <v>139</v>
      </c>
      <c r="B32" s="465" t="s">
        <v>44</v>
      </c>
      <c r="C32" s="60" t="s">
        <v>200</v>
      </c>
      <c r="D32" s="434">
        <v>261</v>
      </c>
      <c r="E32" s="565"/>
      <c r="F32" s="151">
        <f t="shared" si="1"/>
        <v>0</v>
      </c>
    </row>
    <row r="33" spans="1:6" ht="39" thickBot="1">
      <c r="A33" s="173" t="s">
        <v>140</v>
      </c>
      <c r="B33" s="109" t="s">
        <v>15</v>
      </c>
      <c r="C33" s="60" t="s">
        <v>192</v>
      </c>
      <c r="D33" s="434">
        <v>315</v>
      </c>
      <c r="E33" s="565"/>
      <c r="F33" s="151">
        <f t="shared" si="1"/>
        <v>0</v>
      </c>
    </row>
    <row r="34" spans="1:6" ht="13.5" thickBot="1">
      <c r="A34" s="383" t="s">
        <v>27</v>
      </c>
      <c r="B34" s="466" t="s">
        <v>10</v>
      </c>
      <c r="C34" s="467"/>
      <c r="D34" s="468"/>
      <c r="E34" s="160"/>
      <c r="F34" s="64">
        <f>SUM(F17:F33)</f>
        <v>0</v>
      </c>
    </row>
    <row r="35" spans="1:6" ht="13.5" thickBot="1">
      <c r="A35" s="440"/>
      <c r="B35" s="469"/>
      <c r="C35" s="470"/>
      <c r="D35" s="471"/>
      <c r="E35" s="164"/>
      <c r="F35" s="120"/>
    </row>
    <row r="36" spans="1:6" ht="13.5" thickBot="1">
      <c r="A36" s="472"/>
      <c r="B36" s="473" t="s">
        <v>28</v>
      </c>
      <c r="C36" s="474"/>
      <c r="D36" s="475"/>
      <c r="E36" s="476"/>
      <c r="F36" s="477"/>
    </row>
    <row r="37" spans="1:6" ht="76.5">
      <c r="A37" s="449"/>
      <c r="B37" s="478" t="s">
        <v>184</v>
      </c>
      <c r="C37" s="479"/>
      <c r="D37" s="480"/>
      <c r="E37" s="172"/>
      <c r="F37" s="98"/>
    </row>
    <row r="38" spans="1:6" ht="76.5">
      <c r="A38" s="173" t="s">
        <v>143</v>
      </c>
      <c r="B38" s="465" t="s">
        <v>69</v>
      </c>
      <c r="C38" s="60" t="s">
        <v>8</v>
      </c>
      <c r="D38" s="434">
        <v>215.5</v>
      </c>
      <c r="E38" s="573"/>
      <c r="F38" s="176">
        <f t="shared" ref="F38:F47" si="2">D38*E38</f>
        <v>0</v>
      </c>
    </row>
    <row r="39" spans="1:6" ht="38.25">
      <c r="A39" s="173" t="s">
        <v>144</v>
      </c>
      <c r="B39" s="43" t="s">
        <v>185</v>
      </c>
      <c r="C39" s="101" t="s">
        <v>6</v>
      </c>
      <c r="D39" s="177">
        <v>3</v>
      </c>
      <c r="E39" s="564"/>
      <c r="F39" s="176">
        <f t="shared" si="2"/>
        <v>0</v>
      </c>
    </row>
    <row r="40" spans="1:6" ht="204">
      <c r="A40" s="481" t="s">
        <v>145</v>
      </c>
      <c r="B40" s="482" t="s">
        <v>46</v>
      </c>
      <c r="C40" s="457"/>
      <c r="D40" s="458"/>
      <c r="E40" s="483"/>
      <c r="F40" s="181"/>
    </row>
    <row r="41" spans="1:6">
      <c r="A41" s="484"/>
      <c r="B41" s="485" t="s">
        <v>106</v>
      </c>
      <c r="C41" s="461" t="s">
        <v>6</v>
      </c>
      <c r="D41" s="462">
        <v>8</v>
      </c>
      <c r="E41" s="574"/>
      <c r="F41" s="185">
        <f t="shared" si="2"/>
        <v>0</v>
      </c>
    </row>
    <row r="42" spans="1:6">
      <c r="A42" s="435"/>
      <c r="B42" s="486" t="s">
        <v>107</v>
      </c>
      <c r="C42" s="451" t="s">
        <v>6</v>
      </c>
      <c r="D42" s="452">
        <v>1</v>
      </c>
      <c r="E42" s="575"/>
      <c r="F42" s="189">
        <f t="shared" si="2"/>
        <v>0</v>
      </c>
    </row>
    <row r="43" spans="1:6" ht="51">
      <c r="A43" s="173" t="s">
        <v>146</v>
      </c>
      <c r="B43" s="465" t="s">
        <v>70</v>
      </c>
      <c r="C43" s="60" t="s">
        <v>6</v>
      </c>
      <c r="D43" s="434">
        <v>1</v>
      </c>
      <c r="E43" s="565"/>
      <c r="F43" s="176">
        <f t="shared" si="2"/>
        <v>0</v>
      </c>
    </row>
    <row r="44" spans="1:6" ht="102">
      <c r="A44" s="173" t="s">
        <v>147</v>
      </c>
      <c r="B44" s="109" t="s">
        <v>53</v>
      </c>
      <c r="C44" s="60" t="s">
        <v>6</v>
      </c>
      <c r="D44" s="434">
        <v>6</v>
      </c>
      <c r="E44" s="564"/>
      <c r="F44" s="176">
        <f t="shared" si="2"/>
        <v>0</v>
      </c>
    </row>
    <row r="45" spans="1:6" ht="51">
      <c r="A45" s="173" t="s">
        <v>148</v>
      </c>
      <c r="B45" s="109" t="s">
        <v>54</v>
      </c>
      <c r="C45" s="60" t="s">
        <v>6</v>
      </c>
      <c r="D45" s="434">
        <v>6</v>
      </c>
      <c r="E45" s="564"/>
      <c r="F45" s="176">
        <f t="shared" si="2"/>
        <v>0</v>
      </c>
    </row>
    <row r="46" spans="1:6" ht="38.25">
      <c r="A46" s="173" t="s">
        <v>149</v>
      </c>
      <c r="B46" s="487" t="s">
        <v>55</v>
      </c>
      <c r="C46" s="60" t="s">
        <v>6</v>
      </c>
      <c r="D46" s="488">
        <v>6</v>
      </c>
      <c r="E46" s="564"/>
      <c r="F46" s="176">
        <f t="shared" si="2"/>
        <v>0</v>
      </c>
    </row>
    <row r="47" spans="1:6" ht="102.75" thickBot="1">
      <c r="A47" s="173" t="s">
        <v>150</v>
      </c>
      <c r="B47" s="109" t="s">
        <v>108</v>
      </c>
      <c r="C47" s="60" t="s">
        <v>8</v>
      </c>
      <c r="D47" s="434">
        <v>30</v>
      </c>
      <c r="E47" s="564"/>
      <c r="F47" s="176">
        <f t="shared" si="2"/>
        <v>0</v>
      </c>
    </row>
    <row r="48" spans="1:6" ht="13.5" thickBot="1">
      <c r="A48" s="398" t="s">
        <v>29</v>
      </c>
      <c r="B48" s="489" t="s">
        <v>16</v>
      </c>
      <c r="C48" s="490"/>
      <c r="D48" s="491"/>
      <c r="E48" s="194"/>
      <c r="F48" s="69">
        <f>SUM(F38:F47)</f>
        <v>0</v>
      </c>
    </row>
    <row r="49" spans="1:6" ht="13.5" thickBot="1">
      <c r="A49" s="440"/>
      <c r="B49" s="441"/>
      <c r="C49" s="442"/>
      <c r="D49" s="443"/>
      <c r="E49" s="120"/>
      <c r="F49" s="120"/>
    </row>
    <row r="50" spans="1:6" ht="13.5" thickBot="1">
      <c r="A50" s="445"/>
      <c r="B50" s="492" t="s">
        <v>30</v>
      </c>
      <c r="C50" s="493"/>
      <c r="D50" s="494"/>
      <c r="E50" s="198"/>
      <c r="F50" s="199"/>
    </row>
    <row r="51" spans="1:6" ht="63.75">
      <c r="A51" s="435"/>
      <c r="B51" s="450" t="s">
        <v>204</v>
      </c>
      <c r="C51" s="451"/>
      <c r="D51" s="452"/>
      <c r="E51" s="132"/>
      <c r="F51" s="133"/>
    </row>
    <row r="52" spans="1:6" ht="25.5">
      <c r="A52" s="173" t="s">
        <v>151</v>
      </c>
      <c r="B52" s="109" t="s">
        <v>32</v>
      </c>
      <c r="C52" s="60" t="s">
        <v>13</v>
      </c>
      <c r="D52" s="434">
        <v>4</v>
      </c>
      <c r="E52" s="572"/>
      <c r="F52" s="103">
        <f t="shared" ref="F52:F63" si="3">D52*E52</f>
        <v>0</v>
      </c>
    </row>
    <row r="53" spans="1:6" ht="25.5">
      <c r="A53" s="173" t="s">
        <v>152</v>
      </c>
      <c r="B53" s="109" t="s">
        <v>56</v>
      </c>
      <c r="C53" s="60" t="s">
        <v>19</v>
      </c>
      <c r="D53" s="434">
        <v>8</v>
      </c>
      <c r="E53" s="572"/>
      <c r="F53" s="103">
        <f t="shared" si="3"/>
        <v>0</v>
      </c>
    </row>
    <row r="54" spans="1:6" ht="25.5">
      <c r="A54" s="173" t="s">
        <v>159</v>
      </c>
      <c r="B54" s="200" t="s">
        <v>33</v>
      </c>
      <c r="C54" s="60" t="s">
        <v>8</v>
      </c>
      <c r="D54" s="201">
        <f>D7</f>
        <v>215.5</v>
      </c>
      <c r="E54" s="572"/>
      <c r="F54" s="103">
        <f t="shared" si="3"/>
        <v>0</v>
      </c>
    </row>
    <row r="55" spans="1:6" ht="38.25">
      <c r="A55" s="173" t="s">
        <v>160</v>
      </c>
      <c r="B55" s="72" t="s">
        <v>153</v>
      </c>
      <c r="C55" s="60" t="s">
        <v>65</v>
      </c>
      <c r="D55" s="434">
        <f>D54</f>
        <v>215.5</v>
      </c>
      <c r="E55" s="572"/>
      <c r="F55" s="111">
        <f t="shared" si="3"/>
        <v>0</v>
      </c>
    </row>
    <row r="56" spans="1:6" ht="38.25">
      <c r="A56" s="173" t="s">
        <v>161</v>
      </c>
      <c r="B56" s="73" t="s">
        <v>154</v>
      </c>
      <c r="C56" s="60" t="s">
        <v>59</v>
      </c>
      <c r="D56" s="434">
        <v>10</v>
      </c>
      <c r="E56" s="572"/>
      <c r="F56" s="111">
        <f t="shared" si="3"/>
        <v>0</v>
      </c>
    </row>
    <row r="57" spans="1:6" ht="51">
      <c r="A57" s="173" t="s">
        <v>162</v>
      </c>
      <c r="B57" s="73" t="s">
        <v>155</v>
      </c>
      <c r="C57" s="60" t="s">
        <v>65</v>
      </c>
      <c r="D57" s="434">
        <f>D54</f>
        <v>215.5</v>
      </c>
      <c r="E57" s="572"/>
      <c r="F57" s="111">
        <f t="shared" si="3"/>
        <v>0</v>
      </c>
    </row>
    <row r="58" spans="1:6" ht="25.5">
      <c r="A58" s="173" t="s">
        <v>163</v>
      </c>
      <c r="B58" s="495" t="s">
        <v>202</v>
      </c>
      <c r="C58" s="60" t="s">
        <v>64</v>
      </c>
      <c r="D58" s="434">
        <v>315</v>
      </c>
      <c r="E58" s="572"/>
      <c r="F58" s="103">
        <f t="shared" si="3"/>
        <v>0</v>
      </c>
    </row>
    <row r="59" spans="1:6" ht="25.5">
      <c r="A59" s="173" t="s">
        <v>164</v>
      </c>
      <c r="B59" s="487" t="s">
        <v>190</v>
      </c>
      <c r="C59" s="60" t="s">
        <v>192</v>
      </c>
      <c r="D59" s="434">
        <v>315</v>
      </c>
      <c r="E59" s="572"/>
      <c r="F59" s="103">
        <f t="shared" ref="F59" si="4">D59*E59</f>
        <v>0</v>
      </c>
    </row>
    <row r="60" spans="1:6" ht="25.5">
      <c r="A60" s="173" t="s">
        <v>165</v>
      </c>
      <c r="B60" s="487" t="s">
        <v>191</v>
      </c>
      <c r="C60" s="60" t="s">
        <v>192</v>
      </c>
      <c r="D60" s="434">
        <v>315</v>
      </c>
      <c r="E60" s="572"/>
      <c r="F60" s="103">
        <f t="shared" si="3"/>
        <v>0</v>
      </c>
    </row>
    <row r="61" spans="1:6" ht="63.75">
      <c r="A61" s="173" t="s">
        <v>166</v>
      </c>
      <c r="B61" s="495" t="s">
        <v>71</v>
      </c>
      <c r="C61" s="60" t="s">
        <v>72</v>
      </c>
      <c r="D61" s="434">
        <v>65.39</v>
      </c>
      <c r="E61" s="572"/>
      <c r="F61" s="103">
        <f>D61*E61</f>
        <v>0</v>
      </c>
    </row>
    <row r="62" spans="1:6" ht="114.75">
      <c r="A62" s="173" t="s">
        <v>167</v>
      </c>
      <c r="B62" s="204" t="s">
        <v>39</v>
      </c>
      <c r="C62" s="60" t="s">
        <v>8</v>
      </c>
      <c r="D62" s="434">
        <f>D7</f>
        <v>215.5</v>
      </c>
      <c r="E62" s="565"/>
      <c r="F62" s="103">
        <f t="shared" si="3"/>
        <v>0</v>
      </c>
    </row>
    <row r="63" spans="1:6" ht="51.75" thickBot="1">
      <c r="A63" s="173" t="s">
        <v>168</v>
      </c>
      <c r="B63" s="109" t="s">
        <v>109</v>
      </c>
      <c r="C63" s="60" t="s">
        <v>6</v>
      </c>
      <c r="D63" s="434">
        <v>1</v>
      </c>
      <c r="E63" s="565"/>
      <c r="F63" s="103">
        <f t="shared" si="3"/>
        <v>0</v>
      </c>
    </row>
    <row r="64" spans="1:6" ht="13.5" thickBot="1">
      <c r="A64" s="403" t="s">
        <v>31</v>
      </c>
      <c r="B64" s="496" t="s">
        <v>9</v>
      </c>
      <c r="C64" s="497"/>
      <c r="D64" s="498"/>
      <c r="E64" s="208"/>
      <c r="F64" s="77">
        <f>SUM(F52:F63)</f>
        <v>0</v>
      </c>
    </row>
  </sheetData>
  <sheetProtection algorithmName="SHA-512" hashValue="ftDLlhCGjMk4Wbczq5dkhEzBw689RHUBN50fk++67RZUcx12F43PF1zOsb/VOcJYqq4oz00JC4wDS8xiiIfkWA==" saltValue="5nYfVOY+qxlsfm7MxsX/RA==" spinCount="100000" sheet="1" objects="1" scenarios="1"/>
  <phoneticPr fontId="44" type="noConversion"/>
  <pageMargins left="0.70866141732283472" right="0.70866141732283472" top="0.74803149606299213" bottom="0.74803149606299213" header="0.31496062992125984" footer="0.31496062992125984"/>
  <pageSetup paperSize="9" orientation="portrait"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FA8A-86F4-4C7C-A12E-541829320D67}">
  <dimension ref="A1:F60"/>
  <sheetViews>
    <sheetView view="pageBreakPreview" zoomScaleNormal="100" zoomScaleSheetLayoutView="100" workbookViewId="0">
      <selection activeCell="E6" sqref="E6"/>
    </sheetView>
  </sheetViews>
  <sheetFormatPr defaultColWidth="9.140625" defaultRowHeight="12.75"/>
  <cols>
    <col min="1" max="1" width="6" style="342" customWidth="1"/>
    <col min="2" max="2" width="42.140625" style="345" customWidth="1"/>
    <col min="3" max="3" width="6.5703125" style="346" bestFit="1" customWidth="1"/>
    <col min="4" max="4" width="8.42578125" style="347" bestFit="1" customWidth="1"/>
    <col min="5" max="5" width="12.7109375" style="343" customWidth="1"/>
    <col min="6" max="6" width="12.85546875" style="343" customWidth="1"/>
    <col min="7" max="16384" width="9.140625" style="344"/>
  </cols>
  <sheetData>
    <row r="1" spans="1:6">
      <c r="B1" s="407"/>
      <c r="C1" s="408"/>
      <c r="D1" s="408"/>
      <c r="E1" s="409"/>
    </row>
    <row r="2" spans="1:6">
      <c r="A2" s="410"/>
      <c r="B2" s="411" t="s">
        <v>178</v>
      </c>
      <c r="C2" s="412"/>
      <c r="D2" s="413"/>
      <c r="E2" s="414"/>
    </row>
    <row r="3" spans="1:6" ht="13.5" thickBot="1"/>
    <row r="4" spans="1:6" ht="26.25" thickBot="1">
      <c r="A4" s="348" t="s">
        <v>0</v>
      </c>
      <c r="B4" s="349" t="s">
        <v>1</v>
      </c>
      <c r="C4" s="350" t="s">
        <v>2</v>
      </c>
      <c r="D4" s="351" t="s">
        <v>3</v>
      </c>
      <c r="E4" s="221" t="s">
        <v>4</v>
      </c>
      <c r="F4" s="352" t="s">
        <v>5</v>
      </c>
    </row>
    <row r="5" spans="1:6" ht="13.5" thickBot="1">
      <c r="A5" s="353"/>
      <c r="B5" s="354" t="s">
        <v>20</v>
      </c>
      <c r="C5" s="355"/>
      <c r="D5" s="356"/>
      <c r="E5" s="357"/>
      <c r="F5" s="358"/>
    </row>
    <row r="6" spans="1:6" ht="38.25">
      <c r="A6" s="44" t="s">
        <v>114</v>
      </c>
      <c r="B6" s="50" t="s">
        <v>49</v>
      </c>
      <c r="C6" s="17" t="s">
        <v>6</v>
      </c>
      <c r="D6" s="13">
        <v>1</v>
      </c>
      <c r="E6" s="576"/>
      <c r="F6" s="298">
        <f t="shared" ref="F6:F11" si="0">D6*E6</f>
        <v>0</v>
      </c>
    </row>
    <row r="7" spans="1:6" ht="25.5">
      <c r="A7" s="44" t="s">
        <v>115</v>
      </c>
      <c r="B7" s="50" t="s">
        <v>35</v>
      </c>
      <c r="C7" s="17" t="s">
        <v>8</v>
      </c>
      <c r="D7" s="13">
        <v>61.21</v>
      </c>
      <c r="E7" s="577"/>
      <c r="F7" s="18">
        <f t="shared" si="0"/>
        <v>0</v>
      </c>
    </row>
    <row r="8" spans="1:6" ht="25.5">
      <c r="A8" s="44" t="s">
        <v>116</v>
      </c>
      <c r="B8" s="50" t="s">
        <v>17</v>
      </c>
      <c r="C8" s="17" t="s">
        <v>6</v>
      </c>
      <c r="D8" s="13">
        <v>4</v>
      </c>
      <c r="E8" s="577"/>
      <c r="F8" s="18">
        <f t="shared" si="0"/>
        <v>0</v>
      </c>
    </row>
    <row r="9" spans="1:6" ht="38.25">
      <c r="A9" s="44" t="s">
        <v>117</v>
      </c>
      <c r="B9" s="50" t="s">
        <v>58</v>
      </c>
      <c r="C9" s="346" t="s">
        <v>59</v>
      </c>
      <c r="D9" s="13">
        <v>1</v>
      </c>
      <c r="E9" s="577"/>
      <c r="F9" s="18">
        <f t="shared" si="0"/>
        <v>0</v>
      </c>
    </row>
    <row r="10" spans="1:6" ht="38.25">
      <c r="A10" s="44" t="s">
        <v>118</v>
      </c>
      <c r="B10" s="360" t="s">
        <v>36</v>
      </c>
      <c r="C10" s="17" t="s">
        <v>8</v>
      </c>
      <c r="D10" s="13">
        <v>10</v>
      </c>
      <c r="E10" s="577"/>
      <c r="F10" s="18">
        <f t="shared" si="0"/>
        <v>0</v>
      </c>
    </row>
    <row r="11" spans="1:6" ht="39" thickBot="1">
      <c r="A11" s="44" t="s">
        <v>119</v>
      </c>
      <c r="B11" s="50" t="s">
        <v>40</v>
      </c>
      <c r="C11" s="17" t="s">
        <v>192</v>
      </c>
      <c r="D11" s="13">
        <v>245.5</v>
      </c>
      <c r="E11" s="577"/>
      <c r="F11" s="18">
        <f t="shared" si="0"/>
        <v>0</v>
      </c>
    </row>
    <row r="12" spans="1:6" ht="13.5" thickBot="1">
      <c r="A12" s="361" t="s">
        <v>25</v>
      </c>
      <c r="B12" s="362" t="s">
        <v>11</v>
      </c>
      <c r="C12" s="363"/>
      <c r="D12" s="30"/>
      <c r="E12" s="23"/>
      <c r="F12" s="364">
        <f>SUM(F6:F11)</f>
        <v>0</v>
      </c>
    </row>
    <row r="13" spans="1:6" ht="13.5" thickBot="1">
      <c r="A13" s="365"/>
      <c r="B13" s="366"/>
      <c r="C13" s="367"/>
      <c r="D13" s="31"/>
      <c r="E13" s="20"/>
      <c r="F13" s="368"/>
    </row>
    <row r="14" spans="1:6" ht="13.5" thickBot="1">
      <c r="A14" s="369"/>
      <c r="B14" s="370" t="s">
        <v>26</v>
      </c>
      <c r="C14" s="371"/>
      <c r="D14" s="32"/>
      <c r="E14" s="33"/>
      <c r="F14" s="53"/>
    </row>
    <row r="15" spans="1:6" ht="63.75">
      <c r="A15" s="372"/>
      <c r="B15" s="9" t="s">
        <v>181</v>
      </c>
      <c r="C15" s="373"/>
      <c r="D15" s="29"/>
      <c r="E15" s="22"/>
      <c r="F15" s="54"/>
    </row>
    <row r="16" spans="1:6" ht="51">
      <c r="A16" s="359"/>
      <c r="B16" s="10" t="s">
        <v>182</v>
      </c>
      <c r="C16" s="17"/>
      <c r="D16" s="13"/>
      <c r="E16" s="14"/>
      <c r="F16" s="18"/>
    </row>
    <row r="17" spans="1:6" ht="38.25">
      <c r="A17" s="44" t="s">
        <v>124</v>
      </c>
      <c r="B17" s="374" t="s">
        <v>174</v>
      </c>
      <c r="C17" s="17" t="s">
        <v>200</v>
      </c>
      <c r="D17" s="13">
        <v>122.75</v>
      </c>
      <c r="E17" s="577"/>
      <c r="F17" s="18">
        <f>D17*E17</f>
        <v>0</v>
      </c>
    </row>
    <row r="18" spans="1:6" ht="51">
      <c r="A18" s="375" t="s">
        <v>125</v>
      </c>
      <c r="B18" s="376" t="s">
        <v>61</v>
      </c>
      <c r="C18" s="377"/>
      <c r="D18" s="15"/>
      <c r="E18" s="24"/>
      <c r="F18" s="55"/>
    </row>
    <row r="19" spans="1:6" ht="14.25">
      <c r="A19" s="378"/>
      <c r="B19" s="379" t="s">
        <v>48</v>
      </c>
      <c r="C19" s="380" t="s">
        <v>200</v>
      </c>
      <c r="D19" s="28">
        <v>127.92</v>
      </c>
      <c r="E19" s="578"/>
      <c r="F19" s="56">
        <f>D19*E19</f>
        <v>0</v>
      </c>
    </row>
    <row r="20" spans="1:6" ht="25.5">
      <c r="A20" s="44" t="s">
        <v>126</v>
      </c>
      <c r="B20" s="50" t="s">
        <v>170</v>
      </c>
      <c r="C20" s="17" t="s">
        <v>200</v>
      </c>
      <c r="D20" s="13">
        <v>4</v>
      </c>
      <c r="E20" s="577"/>
      <c r="F20" s="18">
        <f>D20*E20</f>
        <v>0</v>
      </c>
    </row>
    <row r="21" spans="1:6" ht="38.25">
      <c r="A21" s="44" t="s">
        <v>127</v>
      </c>
      <c r="B21" s="381" t="s">
        <v>18</v>
      </c>
      <c r="C21" s="57" t="s">
        <v>201</v>
      </c>
      <c r="D21" s="13">
        <v>301.83999999999997</v>
      </c>
      <c r="E21" s="577"/>
      <c r="F21" s="58">
        <f t="shared" ref="F21:F32" si="1">D21*E21</f>
        <v>0</v>
      </c>
    </row>
    <row r="22" spans="1:6" ht="76.5">
      <c r="A22" s="44" t="s">
        <v>129</v>
      </c>
      <c r="B22" s="50" t="s">
        <v>43</v>
      </c>
      <c r="C22" s="17" t="s">
        <v>6</v>
      </c>
      <c r="D22" s="13">
        <v>2</v>
      </c>
      <c r="E22" s="576"/>
      <c r="F22" s="58">
        <f t="shared" si="1"/>
        <v>0</v>
      </c>
    </row>
    <row r="23" spans="1:6" ht="38.25">
      <c r="A23" s="44" t="s">
        <v>131</v>
      </c>
      <c r="B23" s="50" t="s">
        <v>34</v>
      </c>
      <c r="C23" s="17" t="s">
        <v>192</v>
      </c>
      <c r="D23" s="13">
        <v>113.19</v>
      </c>
      <c r="E23" s="577"/>
      <c r="F23" s="58">
        <f t="shared" si="1"/>
        <v>0</v>
      </c>
    </row>
    <row r="24" spans="1:6" ht="51">
      <c r="A24" s="44" t="s">
        <v>132</v>
      </c>
      <c r="B24" s="374" t="s">
        <v>50</v>
      </c>
      <c r="C24" s="17" t="s">
        <v>200</v>
      </c>
      <c r="D24" s="13">
        <v>7.96</v>
      </c>
      <c r="E24" s="577"/>
      <c r="F24" s="58">
        <f t="shared" si="1"/>
        <v>0</v>
      </c>
    </row>
    <row r="25" spans="1:6" ht="63.75">
      <c r="A25" s="44" t="s">
        <v>133</v>
      </c>
      <c r="B25" s="374" t="s">
        <v>62</v>
      </c>
      <c r="C25" s="17" t="s">
        <v>200</v>
      </c>
      <c r="D25" s="13">
        <v>21.42</v>
      </c>
      <c r="E25" s="577"/>
      <c r="F25" s="58">
        <f t="shared" si="1"/>
        <v>0</v>
      </c>
    </row>
    <row r="26" spans="1:6" ht="89.25">
      <c r="A26" s="44" t="s">
        <v>134</v>
      </c>
      <c r="B26" s="50" t="s">
        <v>14</v>
      </c>
      <c r="C26" s="17" t="s">
        <v>200</v>
      </c>
      <c r="D26" s="13">
        <v>88.13</v>
      </c>
      <c r="E26" s="577"/>
      <c r="F26" s="58">
        <f t="shared" si="1"/>
        <v>0</v>
      </c>
    </row>
    <row r="27" spans="1:6" ht="51">
      <c r="A27" s="44" t="s">
        <v>135</v>
      </c>
      <c r="B27" s="74" t="s">
        <v>85</v>
      </c>
      <c r="C27" s="17" t="s">
        <v>200</v>
      </c>
      <c r="D27" s="13">
        <v>73.650000000000006</v>
      </c>
      <c r="E27" s="577"/>
      <c r="F27" s="58">
        <f t="shared" si="1"/>
        <v>0</v>
      </c>
    </row>
    <row r="28" spans="1:6" ht="38.25">
      <c r="A28" s="44" t="s">
        <v>136</v>
      </c>
      <c r="B28" s="74" t="s">
        <v>84</v>
      </c>
      <c r="C28" s="17" t="s">
        <v>200</v>
      </c>
      <c r="D28" s="13">
        <v>49.1</v>
      </c>
      <c r="E28" s="577"/>
      <c r="F28" s="58">
        <f t="shared" si="1"/>
        <v>0</v>
      </c>
    </row>
    <row r="29" spans="1:6" ht="38.25">
      <c r="A29" s="44" t="s">
        <v>137</v>
      </c>
      <c r="B29" s="382" t="s">
        <v>130</v>
      </c>
      <c r="C29" s="17" t="s">
        <v>8</v>
      </c>
      <c r="D29" s="13">
        <v>61.21</v>
      </c>
      <c r="E29" s="577"/>
      <c r="F29" s="58">
        <f t="shared" si="1"/>
        <v>0</v>
      </c>
    </row>
    <row r="30" spans="1:6" ht="38.25">
      <c r="A30" s="44" t="s">
        <v>138</v>
      </c>
      <c r="B30" s="59" t="s">
        <v>187</v>
      </c>
      <c r="C30" s="60" t="s">
        <v>8</v>
      </c>
      <c r="D30" s="61">
        <v>105</v>
      </c>
      <c r="E30" s="569"/>
      <c r="F30" s="62">
        <f t="shared" si="1"/>
        <v>0</v>
      </c>
    </row>
    <row r="31" spans="1:6" ht="38.25">
      <c r="A31" s="44" t="s">
        <v>139</v>
      </c>
      <c r="B31" s="382" t="s">
        <v>44</v>
      </c>
      <c r="C31" s="17" t="s">
        <v>200</v>
      </c>
      <c r="D31" s="13">
        <v>152</v>
      </c>
      <c r="E31" s="577"/>
      <c r="F31" s="58">
        <f t="shared" si="1"/>
        <v>0</v>
      </c>
    </row>
    <row r="32" spans="1:6" ht="39" thickBot="1">
      <c r="A32" s="44" t="s">
        <v>140</v>
      </c>
      <c r="B32" s="50" t="s">
        <v>15</v>
      </c>
      <c r="C32" s="17" t="s">
        <v>192</v>
      </c>
      <c r="D32" s="13">
        <v>245.5</v>
      </c>
      <c r="E32" s="577"/>
      <c r="F32" s="58">
        <f t="shared" si="1"/>
        <v>0</v>
      </c>
    </row>
    <row r="33" spans="1:6" ht="13.5" thickBot="1">
      <c r="A33" s="383" t="s">
        <v>27</v>
      </c>
      <c r="B33" s="384" t="s">
        <v>10</v>
      </c>
      <c r="C33" s="385"/>
      <c r="D33" s="34"/>
      <c r="E33" s="25"/>
      <c r="F33" s="64">
        <f>SUM(F17:F32)</f>
        <v>0</v>
      </c>
    </row>
    <row r="34" spans="1:6" ht="13.5" thickBot="1">
      <c r="A34" s="365"/>
      <c r="B34" s="386"/>
      <c r="C34" s="387"/>
      <c r="D34" s="35"/>
      <c r="E34" s="26"/>
      <c r="F34" s="20"/>
    </row>
    <row r="35" spans="1:6" ht="13.5" thickBot="1">
      <c r="A35" s="388"/>
      <c r="B35" s="389" t="s">
        <v>28</v>
      </c>
      <c r="C35" s="390"/>
      <c r="D35" s="36"/>
      <c r="E35" s="37"/>
      <c r="F35" s="391"/>
    </row>
    <row r="36" spans="1:6" ht="76.5">
      <c r="A36" s="372"/>
      <c r="B36" s="11" t="s">
        <v>184</v>
      </c>
      <c r="C36" s="392"/>
      <c r="D36" s="38"/>
      <c r="E36" s="27"/>
      <c r="F36" s="49"/>
    </row>
    <row r="37" spans="1:6" ht="76.5">
      <c r="A37" s="44" t="s">
        <v>143</v>
      </c>
      <c r="B37" s="382" t="s">
        <v>79</v>
      </c>
      <c r="C37" s="17" t="s">
        <v>8</v>
      </c>
      <c r="D37" s="13">
        <v>61.21</v>
      </c>
      <c r="E37" s="579"/>
      <c r="F37" s="65">
        <f t="shared" ref="F37:F44" si="2">D37*E37</f>
        <v>0</v>
      </c>
    </row>
    <row r="38" spans="1:6" ht="204">
      <c r="A38" s="393" t="s">
        <v>144</v>
      </c>
      <c r="B38" s="394" t="s">
        <v>46</v>
      </c>
      <c r="C38" s="377"/>
      <c r="D38" s="15"/>
      <c r="E38" s="16"/>
      <c r="F38" s="66"/>
    </row>
    <row r="39" spans="1:6">
      <c r="A39" s="395"/>
      <c r="B39" s="396" t="s">
        <v>106</v>
      </c>
      <c r="C39" s="380" t="s">
        <v>6</v>
      </c>
      <c r="D39" s="28">
        <v>3</v>
      </c>
      <c r="E39" s="580"/>
      <c r="F39" s="67">
        <f t="shared" si="2"/>
        <v>0</v>
      </c>
    </row>
    <row r="40" spans="1:6" ht="51">
      <c r="A40" s="44" t="s">
        <v>145</v>
      </c>
      <c r="B40" s="382" t="s">
        <v>70</v>
      </c>
      <c r="C40" s="17" t="s">
        <v>6</v>
      </c>
      <c r="D40" s="13">
        <v>1</v>
      </c>
      <c r="E40" s="577"/>
      <c r="F40" s="65">
        <f t="shared" si="2"/>
        <v>0</v>
      </c>
    </row>
    <row r="41" spans="1:6" ht="102">
      <c r="A41" s="44" t="s">
        <v>146</v>
      </c>
      <c r="B41" s="50" t="s">
        <v>53</v>
      </c>
      <c r="C41" s="17" t="s">
        <v>6</v>
      </c>
      <c r="D41" s="13">
        <v>2</v>
      </c>
      <c r="E41" s="576"/>
      <c r="F41" s="65">
        <f t="shared" si="2"/>
        <v>0</v>
      </c>
    </row>
    <row r="42" spans="1:6" ht="51">
      <c r="A42" s="44" t="s">
        <v>147</v>
      </c>
      <c r="B42" s="50" t="s">
        <v>54</v>
      </c>
      <c r="C42" s="17" t="s">
        <v>6</v>
      </c>
      <c r="D42" s="13">
        <v>2</v>
      </c>
      <c r="E42" s="576"/>
      <c r="F42" s="65">
        <f t="shared" si="2"/>
        <v>0</v>
      </c>
    </row>
    <row r="43" spans="1:6" ht="38.25">
      <c r="A43" s="44" t="s">
        <v>148</v>
      </c>
      <c r="B43" s="397" t="s">
        <v>55</v>
      </c>
      <c r="C43" s="17" t="s">
        <v>6</v>
      </c>
      <c r="D43" s="39">
        <v>2</v>
      </c>
      <c r="E43" s="576"/>
      <c r="F43" s="65">
        <f t="shared" si="2"/>
        <v>0</v>
      </c>
    </row>
    <row r="44" spans="1:6" ht="102.75" thickBot="1">
      <c r="A44" s="44" t="s">
        <v>149</v>
      </c>
      <c r="B44" s="50" t="s">
        <v>108</v>
      </c>
      <c r="C44" s="17" t="s">
        <v>8</v>
      </c>
      <c r="D44" s="13">
        <v>10</v>
      </c>
      <c r="E44" s="576"/>
      <c r="F44" s="65">
        <f t="shared" si="2"/>
        <v>0</v>
      </c>
    </row>
    <row r="45" spans="1:6" ht="13.5" thickBot="1">
      <c r="A45" s="398" t="s">
        <v>29</v>
      </c>
      <c r="B45" s="399" t="s">
        <v>16</v>
      </c>
      <c r="C45" s="400"/>
      <c r="D45" s="40"/>
      <c r="E45" s="19"/>
      <c r="F45" s="69">
        <f>SUM(F37:F44)</f>
        <v>0</v>
      </c>
    </row>
    <row r="46" spans="1:6" ht="13.5" thickBot="1">
      <c r="A46" s="365"/>
      <c r="B46" s="366"/>
      <c r="C46" s="367"/>
      <c r="D46" s="31"/>
      <c r="E46" s="20"/>
      <c r="F46" s="20"/>
    </row>
    <row r="47" spans="1:6" ht="13.5" thickBot="1">
      <c r="A47" s="369"/>
      <c r="B47" s="401" t="s">
        <v>30</v>
      </c>
      <c r="C47" s="402"/>
      <c r="D47" s="41"/>
      <c r="E47" s="21"/>
      <c r="F47" s="70"/>
    </row>
    <row r="48" spans="1:6" ht="76.5">
      <c r="A48" s="359"/>
      <c r="B48" s="9" t="s">
        <v>189</v>
      </c>
      <c r="C48" s="373"/>
      <c r="D48" s="29"/>
      <c r="E48" s="22"/>
      <c r="F48" s="54"/>
    </row>
    <row r="49" spans="1:6" ht="25.5">
      <c r="A49" s="44" t="s">
        <v>151</v>
      </c>
      <c r="B49" s="50" t="s">
        <v>32</v>
      </c>
      <c r="C49" s="17" t="s">
        <v>13</v>
      </c>
      <c r="D49" s="13">
        <v>2</v>
      </c>
      <c r="E49" s="581"/>
      <c r="F49" s="18">
        <f t="shared" ref="F49:F59" si="3">D49*E49</f>
        <v>0</v>
      </c>
    </row>
    <row r="50" spans="1:6" ht="25.5">
      <c r="A50" s="44" t="s">
        <v>152</v>
      </c>
      <c r="B50" s="50" t="s">
        <v>56</v>
      </c>
      <c r="C50" s="17" t="s">
        <v>19</v>
      </c>
      <c r="D50" s="13">
        <v>4</v>
      </c>
      <c r="E50" s="581"/>
      <c r="F50" s="18">
        <f t="shared" si="3"/>
        <v>0</v>
      </c>
    </row>
    <row r="51" spans="1:6" ht="25.5">
      <c r="A51" s="44" t="s">
        <v>159</v>
      </c>
      <c r="B51" s="71" t="s">
        <v>33</v>
      </c>
      <c r="C51" s="17" t="s">
        <v>8</v>
      </c>
      <c r="D51" s="12">
        <v>61.21</v>
      </c>
      <c r="E51" s="581"/>
      <c r="F51" s="18">
        <f t="shared" si="3"/>
        <v>0</v>
      </c>
    </row>
    <row r="52" spans="1:6" ht="38.25">
      <c r="A52" s="44" t="s">
        <v>160</v>
      </c>
      <c r="B52" s="72" t="s">
        <v>153</v>
      </c>
      <c r="C52" s="17" t="s">
        <v>65</v>
      </c>
      <c r="D52" s="13">
        <v>61.21</v>
      </c>
      <c r="E52" s="581"/>
      <c r="F52" s="14">
        <f t="shared" si="3"/>
        <v>0</v>
      </c>
    </row>
    <row r="53" spans="1:6" ht="38.25">
      <c r="A53" s="44" t="s">
        <v>161</v>
      </c>
      <c r="B53" s="73" t="s">
        <v>154</v>
      </c>
      <c r="C53" s="17" t="s">
        <v>59</v>
      </c>
      <c r="D53" s="13">
        <v>5</v>
      </c>
      <c r="E53" s="581"/>
      <c r="F53" s="14">
        <f t="shared" si="3"/>
        <v>0</v>
      </c>
    </row>
    <row r="54" spans="1:6" ht="51">
      <c r="A54" s="44" t="s">
        <v>162</v>
      </c>
      <c r="B54" s="73" t="s">
        <v>155</v>
      </c>
      <c r="C54" s="17" t="s">
        <v>65</v>
      </c>
      <c r="D54" s="13">
        <v>61.21</v>
      </c>
      <c r="E54" s="581"/>
      <c r="F54" s="14">
        <f t="shared" si="3"/>
        <v>0</v>
      </c>
    </row>
    <row r="55" spans="1:6" ht="25.5">
      <c r="A55" s="44" t="s">
        <v>163</v>
      </c>
      <c r="B55" s="42" t="s">
        <v>202</v>
      </c>
      <c r="C55" s="17" t="s">
        <v>64</v>
      </c>
      <c r="D55" s="13">
        <v>245.5</v>
      </c>
      <c r="E55" s="581"/>
      <c r="F55" s="18">
        <f t="shared" si="3"/>
        <v>0</v>
      </c>
    </row>
    <row r="56" spans="1:6" ht="25.5">
      <c r="A56" s="44" t="s">
        <v>164</v>
      </c>
      <c r="B56" s="397" t="s">
        <v>190</v>
      </c>
      <c r="C56" s="17" t="s">
        <v>192</v>
      </c>
      <c r="D56" s="13">
        <v>245.5</v>
      </c>
      <c r="E56" s="581"/>
      <c r="F56" s="18">
        <f t="shared" si="3"/>
        <v>0</v>
      </c>
    </row>
    <row r="57" spans="1:6" ht="25.5">
      <c r="A57" s="44" t="s">
        <v>165</v>
      </c>
      <c r="B57" s="397" t="s">
        <v>191</v>
      </c>
      <c r="C57" s="17" t="s">
        <v>192</v>
      </c>
      <c r="D57" s="13">
        <v>245.5</v>
      </c>
      <c r="E57" s="581"/>
      <c r="F57" s="18">
        <f t="shared" si="3"/>
        <v>0</v>
      </c>
    </row>
    <row r="58" spans="1:6" ht="114.75">
      <c r="A58" s="44" t="s">
        <v>166</v>
      </c>
      <c r="B58" s="74" t="s">
        <v>39</v>
      </c>
      <c r="C58" s="17" t="s">
        <v>8</v>
      </c>
      <c r="D58" s="13">
        <f>D7</f>
        <v>61.21</v>
      </c>
      <c r="E58" s="577"/>
      <c r="F58" s="18">
        <f t="shared" si="3"/>
        <v>0</v>
      </c>
    </row>
    <row r="59" spans="1:6" ht="51.75" thickBot="1">
      <c r="A59" s="44" t="s">
        <v>167</v>
      </c>
      <c r="B59" s="50" t="s">
        <v>109</v>
      </c>
      <c r="C59" s="17" t="s">
        <v>6</v>
      </c>
      <c r="D59" s="13">
        <v>1</v>
      </c>
      <c r="E59" s="577"/>
      <c r="F59" s="18">
        <f t="shared" si="3"/>
        <v>0</v>
      </c>
    </row>
    <row r="60" spans="1:6" ht="13.5" thickBot="1">
      <c r="A60" s="403" t="s">
        <v>31</v>
      </c>
      <c r="B60" s="404" t="s">
        <v>9</v>
      </c>
      <c r="C60" s="405"/>
      <c r="D60" s="406"/>
      <c r="E60" s="76"/>
      <c r="F60" s="77">
        <f>SUM(F49:F59)</f>
        <v>0</v>
      </c>
    </row>
  </sheetData>
  <sheetProtection algorithmName="SHA-512" hashValue="A7Z3ptvkykXQOiA438htOeZgYTYchBm8t7UhUDMT29AQHh+0cJvLBN8zgFhXMNWt5qpei78ScakcDUQFW0cx7Q==" saltValue="i5eI4/onDzLmMHYXZDogwQ==" spinCount="100000" sheet="1" objects="1" scenarios="1"/>
  <phoneticPr fontId="44" type="noConversion"/>
  <pageMargins left="0.70866141732283472" right="0.70866141732283472" top="0.74803149606299213" bottom="0.74803149606299213" header="0.31496062992125984" footer="0.31496062992125984"/>
  <pageSetup paperSize="9"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8</vt:i4>
      </vt:variant>
    </vt:vector>
  </HeadingPairs>
  <TitlesOfParts>
    <vt:vector size="17" baseType="lpstr">
      <vt:lpstr>REKAPITULACIJA KANAL</vt:lpstr>
      <vt:lpstr>Kanal_1</vt:lpstr>
      <vt:lpstr>Kanal_1.1</vt:lpstr>
      <vt:lpstr>Kanal_1.2</vt:lpstr>
      <vt:lpstr>Kanal_1.3</vt:lpstr>
      <vt:lpstr>Kanal_1.4</vt:lpstr>
      <vt:lpstr>Kanal_1.5</vt:lpstr>
      <vt:lpstr>Kanal_2</vt:lpstr>
      <vt:lpstr>Kanal_3</vt:lpstr>
      <vt:lpstr>Kanal_1!Področje_tiskanja</vt:lpstr>
      <vt:lpstr>Kanal_1.1!Področje_tiskanja</vt:lpstr>
      <vt:lpstr>Kanal_1.2!Področje_tiskanja</vt:lpstr>
      <vt:lpstr>Kanal_1.3!Področje_tiskanja</vt:lpstr>
      <vt:lpstr>Kanal_1.4!Področje_tiskanja</vt:lpstr>
      <vt:lpstr>Kanal_1.5!Področje_tiskanja</vt:lpstr>
      <vt:lpstr>Kanal_2!Področje_tiskanja</vt:lpstr>
      <vt:lpstr>Kanal_3!Področje_tiskanja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2020-06-10T12:23:01Z</cp:lastPrinted>
  <dcterms:created xsi:type="dcterms:W3CDTF">1997-01-31T12:20:41Z</dcterms:created>
  <dcterms:modified xsi:type="dcterms:W3CDTF">2020-09-08T13:25:53Z</dcterms:modified>
</cp:coreProperties>
</file>