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Users\Grupe\Narocila\JN2021\JN_6_2021_G_ENERGETSKA SANACIJA FASADE\2_Razpisna dokumentacija\"/>
    </mc:Choice>
  </mc:AlternateContent>
  <xr:revisionPtr revIDLastSave="0" documentId="13_ncr:1_{F45CD613-C1A9-4440-B70D-2812BF9E63C8}" xr6:coauthVersionLast="46" xr6:coauthVersionMax="46" xr10:uidLastSave="{00000000-0000-0000-0000-000000000000}"/>
  <bookViews>
    <workbookView xWindow="-120" yWindow="-120" windowWidth="29040" windowHeight="15840" tabRatio="500" xr2:uid="{00000000-000D-0000-FFFF-FFFF00000000}"/>
  </bookViews>
  <sheets>
    <sheet name="naslovnica" sheetId="1" r:id="rId1"/>
    <sheet name="Splošno" sheetId="5" r:id="rId2"/>
    <sheet name="Rekap" sheetId="4" r:id="rId3"/>
    <sheet name="VRV" sheetId="3" r:id="rId4"/>
  </sheets>
  <externalReferences>
    <externalReference r:id="rId5"/>
  </externalReferences>
  <definedNames>
    <definedName name="_dem1">NA()</definedName>
    <definedName name="dem">NA()</definedName>
    <definedName name="_xlnm.Print_Area" localSheetId="2">Rekap!$A$1:$C$18</definedName>
    <definedName name="_xlnm.Print_Area" localSheetId="1">Splošno!$A$1:$A$52</definedName>
    <definedName name="_xlnm.Print_Area" localSheetId="3">VRV!$A$1:$F$187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2" i="3" l="1"/>
  <c r="B1" i="3"/>
  <c r="D2" i="3"/>
  <c r="F177" i="3"/>
  <c r="F162" i="3"/>
  <c r="F163" i="3"/>
  <c r="F167" i="3"/>
  <c r="F171" i="3"/>
  <c r="F158" i="3"/>
  <c r="B10" i="4"/>
  <c r="B6" i="4"/>
  <c r="B5" i="4"/>
  <c r="A10" i="4"/>
  <c r="A8" i="3"/>
  <c r="B2" i="3"/>
  <c r="F180" i="3"/>
  <c r="F174" i="3"/>
  <c r="F155" i="3"/>
  <c r="F150" i="3"/>
  <c r="F146" i="3"/>
  <c r="F142" i="3"/>
  <c r="F141" i="3"/>
  <c r="F140" i="3"/>
  <c r="F139" i="3"/>
  <c r="F138" i="3"/>
  <c r="F137" i="3"/>
  <c r="F132" i="3"/>
  <c r="F131" i="3"/>
  <c r="F125" i="3"/>
  <c r="F117" i="3"/>
  <c r="F105" i="3"/>
  <c r="F96" i="3"/>
  <c r="F77" i="3"/>
  <c r="F51" i="3"/>
  <c r="F184" i="3" l="1"/>
  <c r="F186" i="3" s="1"/>
  <c r="A54" i="3"/>
  <c r="C10" i="4" l="1"/>
  <c r="C12" i="4" s="1"/>
  <c r="A80" i="3"/>
  <c r="A99" i="3" l="1"/>
  <c r="A108" i="3" l="1"/>
  <c r="A120" i="3" l="1"/>
  <c r="A128" i="3" l="1"/>
  <c r="A135" i="3" s="1"/>
  <c r="A145" i="3" s="1"/>
  <c r="A149" i="3" l="1"/>
  <c r="A153" i="3" s="1"/>
  <c r="A158" i="3" l="1"/>
  <c r="A161" i="3" l="1"/>
  <c r="A166" i="3"/>
  <c r="A170" i="3" s="1"/>
  <c r="A173" i="3" s="1"/>
  <c r="A176" i="3" s="1"/>
  <c r="A179" i="3" s="1"/>
  <c r="A182" i="3" s="1"/>
  <c r="A184" i="3" s="1"/>
</calcChain>
</file>

<file path=xl/sharedStrings.xml><?xml version="1.0" encoding="utf-8"?>
<sst xmlns="http://schemas.openxmlformats.org/spreadsheetml/2006/main" count="247" uniqueCount="198">
  <si>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t>
  </si>
  <si>
    <t>Popis je veljaven le v kombinaciji z vsemi grafičnimi prilogami, risbami, načrti, tehničnim poročilom, sestavami konstrukcij, geomehanskim oziroma geološkim poročilom in ostalimi sestavinami PZI projekta. Natančnejši opisi, način in kvaliteta izdelave, barve, velikost elementov, načini pritrjevanja, načini stikovanja z ostalimi elementi objekta, morebitna požarna varnost konstrukcij ali gradbenih elementov in podobno so razvidni iz prej naštetih sestavin PZI projekta. Ponudba mora vsebovati ves pritrdilni, vezni, spojni,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popisu del, a je kljub temu razvidno iz grafičnih prilog in ostalih prej naštetih sestavnih delov PZI projekta.</t>
  </si>
  <si>
    <t xml:space="preserve">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</si>
  <si>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Vsi jekleni elementi (četudi ni v načrtu ali popisu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</si>
  <si>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inštalacijskih del v ponudbi, četudi ni to posebej označeno ali navedeno v popisu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</si>
  <si>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t>
  </si>
  <si>
    <t>dobavo in montažo vse navedene opreme in elementov razen če drugače opisano</t>
  </si>
  <si>
    <t>vsa potrebna pripravljalna dela in manipulativne stroške</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</si>
  <si>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</si>
  <si>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</si>
  <si>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</si>
  <si>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</si>
  <si>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</si>
  <si>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čiščenje prostorov po končanih delih in odvoz odpadnega meteriala na stalno mestno deponijo</t>
  </si>
  <si>
    <t>plačilo komunalnega prispevka za stalno mestno deponijo odpadnega materiala</t>
  </si>
  <si>
    <t xml:space="preserve">vsa potrebna higijensko tehnična preventivna zaščita delavcev na gradbišču </t>
  </si>
  <si>
    <t>izdelavo vseh potrebnih detajlov in dopolnih del, katera je potrebno izvesti za dokončanje posameznih del, tudi če potrebni detajli in niso podrobno navedeni in opisani v popisu del, in so ta dopolnila nujna za pravilno funkcioniranje posameznih sistemov in elementov objekta.</t>
  </si>
  <si>
    <t>skladiščenje materiala na gradbišču</t>
  </si>
  <si>
    <t>preizkušanje kvalitete za vse materiale, ki se vgrajujejo in dokazovanje kvalitete z atesti</t>
  </si>
  <si>
    <t>ves potrebni glavni, pomožni, pritrdilni, tesnilni in vezni material</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</si>
  <si>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</si>
  <si>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</si>
  <si>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</si>
  <si>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</si>
  <si>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</si>
  <si>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</si>
  <si>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</si>
  <si>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priprava podatkov za izdelavo PID dokumentacije </t>
  </si>
  <si>
    <t xml:space="preserve">izpiranje/izpihovanje cevovodov, meritve, uregulacija sistema, zagon, poskusno obratovanje </t>
  </si>
  <si>
    <t xml:space="preserve">dezinfekcija celotnega cevovoda z ustreznim sredstvom </t>
  </si>
  <si>
    <t>ustrezno izobraževanje vzdrževalcev objekta za manjša popravila oz. vzdrževanja vgrajenih senzorskih armature</t>
  </si>
  <si>
    <t>REKAPITULACIJA</t>
  </si>
  <si>
    <t>EUR</t>
  </si>
  <si>
    <t>Skupaj :</t>
  </si>
  <si>
    <t>SKUPAJ:</t>
  </si>
  <si>
    <t xml:space="preserve">PROJEKTANTSKI POPIS </t>
  </si>
  <si>
    <t>MATERIALA IN DEL</t>
  </si>
  <si>
    <t>Strojne instalacije</t>
  </si>
  <si>
    <t>Pri izdelavi ponudbe je potrebno upoštevati tudi naslednje:</t>
  </si>
  <si>
    <t>Št.</t>
  </si>
  <si>
    <t>OPIS</t>
  </si>
  <si>
    <t>Enota</t>
  </si>
  <si>
    <t>Količina</t>
  </si>
  <si>
    <t>Skupaj (EUR)</t>
  </si>
  <si>
    <t>kpl</t>
  </si>
  <si>
    <t>m</t>
  </si>
  <si>
    <t>kompl</t>
  </si>
  <si>
    <t>- ponudba mora vsebovati ves drobni montažni material</t>
  </si>
  <si>
    <t>- oprema v popisu je usklajena z investitorjem in projektantom,
 spremembo opreme je potrebno pri ponudbi jasno pripisati, odločitev
 o zamenjavi se sprejme pred naročilom opreme</t>
  </si>
  <si>
    <t>Izvajalec je dolžan pred posegom preveriti potek obstoječega razvoda v kletnih prostorih in eventuelna odstopanja vnesti v tloris ter obvestiti o odstopanjih investitorja ter projektanta!</t>
  </si>
  <si>
    <t>Transportni stroški</t>
  </si>
  <si>
    <t>DAIKIN VRV SISTEM</t>
  </si>
  <si>
    <t>Sistem zunanje (ali več zunanjih) in večih notranjih enot, v ti. "VRV" izvedbi, za ogrevanje in hlajenje prostor.</t>
  </si>
  <si>
    <t>Sistem deluje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</si>
  <si>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</si>
  <si>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Oprema je v tovarni pred odpremo popolnoma testirana skladno z njeno uporabo ter zakoni in smernicami v EU (tlačna trdnost &gt;38bar, elektronski test morebitnega puščanja hladiva, vakuumski test do 2 torr, električni "šok" testi, ipd.).</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</si>
  <si>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</si>
  <si>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</si>
  <si>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</si>
  <si>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</si>
  <si>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</si>
  <si>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</si>
  <si>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</si>
  <si>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</si>
  <si>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</si>
  <si>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</si>
  <si>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</si>
  <si>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</si>
  <si>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Nominalni tehnični podatki:</t>
  </si>
  <si>
    <t>Hladilna moč: 33.5kW (Tin=27°CDB/19°CWB @ Tz=+35°C, Linst=7,5m)</t>
  </si>
  <si>
    <t>SEER: 6.5</t>
  </si>
  <si>
    <t>SCOP: 4.3</t>
  </si>
  <si>
    <t>Št. kompresorjev: 1</t>
  </si>
  <si>
    <t>Nominalni obratovalni tok: 13.4A</t>
  </si>
  <si>
    <t>Maksimalni obratovalni tok (MCA): 24.0A</t>
  </si>
  <si>
    <t>Priporočeno varovanje enote: 32A</t>
  </si>
  <si>
    <t>Električno napajanje sistema: 3~, 400V/50Hz</t>
  </si>
  <si>
    <t>Območje delovanja - ogrevanje: od -20°C do +15.5°C</t>
  </si>
  <si>
    <t>Območje delovanja - hlajenje: od -5°C do +52°C</t>
  </si>
  <si>
    <t>Hladilno sredstvo: R410a</t>
  </si>
  <si>
    <t>Količina hladilnega sredstva v zunanji enoti: 8.0 kg</t>
  </si>
  <si>
    <t>Dimenzije (V x Š x G): 1.615 x 940 x 460 mm</t>
  </si>
  <si>
    <t>Teža: 180 kg</t>
  </si>
  <si>
    <t>Zvočna moč: 76.0 dB(A) (po ISO 3744)</t>
  </si>
  <si>
    <t>Zvočni tlak (@1m od enote, @1,5m od tal): 57 dB(A)</t>
  </si>
  <si>
    <t>Freonski priključki: Cu 12.7/25.4 mm</t>
  </si>
  <si>
    <t>Ustreza na primer:</t>
  </si>
  <si>
    <t>Proizvajalec: DAIKIN</t>
  </si>
  <si>
    <t>Tip: RXYSQ12TY1</t>
  </si>
  <si>
    <t>Notranja stenska enota, vidne izvedbe (vgradnja na steno) z masko, z zajemom zraka iz zgornje strani ter vpihom navzdol. Rešetka/loputa za izpih zraka je avtomatizirana.</t>
  </si>
  <si>
    <t>Ohišje enote (notranji del) je iz panelov iz toge ABS plastike, ustrezno protikondenčno in toplotno izolirano. Dekorativno ohišje enote (zunanji, vidni del) pa je dodatno prašno barvano, v beli barvi RAL9010.</t>
  </si>
  <si>
    <t>Izmenjevalnik toplote je iz bakrenih cevi in nanje navlečenih aluminijastih lamel. Izmenjevalnik je standardno opremljen z elektronskim ekspanzijskim ventilom (EEV), ki preko ustrezne PID krmilne logike krmilnika, kontrolira pretok hladilnega sredstva čez izmenjevalnik.</t>
  </si>
  <si>
    <t>Ventilator je ti. "Multi Blade" centrifugalni, z več lopaticami, z dvojnim sesanjem, statično in dinamično balansiran za nizki hrup in maksimalni izkoristek. Motor ventilatorja je brezkrtačni DC brezstopenjski (inverter).</t>
  </si>
  <si>
    <t>Na zajemu zraka je nameščen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</si>
  <si>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</si>
  <si>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</si>
  <si>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Hladilna moč: 1.7kW</t>
  </si>
  <si>
    <t>Ogrevalna moč: 1.9kW</t>
  </si>
  <si>
    <t>Električna priključna moč: 30W</t>
  </si>
  <si>
    <t>Maksimalni obratovalni tok (MCA): 0.3A</t>
  </si>
  <si>
    <t>Električno napajanje sistema: 1~, 230V/50Hz</t>
  </si>
  <si>
    <t>Pretok zraka ventilatorja (min/med/maks): 7.0 / / / 8.4 m3/min</t>
  </si>
  <si>
    <t>Primerna za hladilno sredstvo: R410a</t>
  </si>
  <si>
    <t>Dimenzije (V x Š x G): 290 x 795 x 266 mm</t>
  </si>
  <si>
    <t>Teža: 12 kg</t>
  </si>
  <si>
    <t>Zvočna moč: 51 dB(A) (po ISO 3744)</t>
  </si>
  <si>
    <t>Zvočni tlak (min/med/maks)**: 28.5 / / / 32 dB(A)</t>
  </si>
  <si>
    <t>** 1,5m od enote in 1,5m od tal</t>
  </si>
  <si>
    <t>Freonski priključki: Cu 6.35/12.70 mm</t>
  </si>
  <si>
    <t>Tip: FXAQ15A</t>
  </si>
  <si>
    <t>Zvočna moč: 52 dB(A) (po ISO 3744)</t>
  </si>
  <si>
    <t>Zvočni tlak (min/med/maks)**: 28.5 / / / 33 dB(A)</t>
  </si>
  <si>
    <t>Tip: FXAQ20A</t>
  </si>
  <si>
    <t>Lokalni, stilski, žični daljinski upravljalnik, z LCD displejem. Krmilnik lahko krmili do 16 notranjih enot, možno pa je priključiti tudi več (2) krmilnika na isto notranjo enoto (master/slave).</t>
  </si>
  <si>
    <t>Krmilnik je na razpolago v stislkem kompaktnem plastičnim ohišju. Grafični LCD zaslon je uporabniku prijazen z enostavnimi in jasno preglednimi ikonami, dovolj svetel, ne glede na prostorsko osvetlitev.</t>
  </si>
  <si>
    <t xml:space="preserve">Na krmilniku so na razpolago vse informacije in parametri sistema, z različnimi stopnjami dostopa - uporabnik, monter ali serviser. </t>
  </si>
  <si>
    <t>Osnovne funkcije krmilnika so vklop in izklop enote, nastavitev želene temperature v prostoru, režim obratovanja sistema ali enote, nastavitve izpiha zraka (kontrola loput enot, kjer je to možno), indikaija filtra z resetom ter prikaz morebitne okvare sistema (v obliki kode napake).</t>
  </si>
  <si>
    <t>Tip: BRC1E53B (v slovenskem jeziku)</t>
  </si>
  <si>
    <t>Centralno nadzorni sistem (CNS) VRV sistema, za nadzor in kontrolo sistema iz skupne točke, s pomočjo aplikacije na pametnem telefonu ali tablici, preko lokalnega WiFi omrežja</t>
  </si>
  <si>
    <t>Sistem je sestavljen iz krmilnika, primernega za montažo na DIN letev v standardne elektro-komunikacijske omarice, z lastno procesorsko enoto (CPU), integrirano signalizacijo (LED lučke) za enostavno kontrolo delovanja, ter pripadajočo opremo za vzpostavitev funkcije centralnega krmilja.</t>
  </si>
  <si>
    <t>Krmilnik je opremljen z ustreznimi priključki za enostavno dostopnost in parametriranje - RS-485 za komunikacijo z VRV sistemom, LAN RJ-45 za povezavo v LAN omrežje, dodatni digitalni vhodi (4) za integracijo oz. kontrolo zunanjih naprav, ter SD in USB servisna priključka.</t>
  </si>
  <si>
    <t>Uporaba krmilja je možna na 2 načina:</t>
  </si>
  <si>
    <t>- Lokalni ti. "Stand-alone" dostop do funkcij v lokalnem omrežju objekta, preko aplikacije na pametnem telefonu ali tablici, ali žičnem daljinskem posluževalnem tabloju. Aplikacija za dostop in kontrolo je prosto dosegljiva v ustreznih platformah ("Appstore").</t>
  </si>
  <si>
    <t>- Globalni ti. "Cloud-connect" dostop do funkcij od koderkoli, preko aplikacije na pametnem telefonu ali tablici. Aplikacije za dostop in kontrolo preko "Cloud-connect" možnosti so licencirane, v različnih izvedbah.</t>
  </si>
  <si>
    <t>Krmilnik omogoča uporabniku nadzor in kontrolo nad vsemi bistvenimi parametri sistema, kot so vklop/izklop, želene temperature, režim delovanja, hitrosti ventilatorjev, prikaz morebitnih okvar sistema, nastavitve in kontrola urnikov (tedenski), dodatne napredne funkcije, ipd.</t>
  </si>
  <si>
    <t>Tip: DCC601A51</t>
  </si>
  <si>
    <t>Centralni žični daljinski posluževalni tablo, povezan na centralni krmilnik VRV sistema, za manipulacijo s sistemom preko aplikacije.</t>
  </si>
  <si>
    <t>Zaslon je veliki, pregleden, 7'' LCD občutljiv na dotik (TOUCH), z resolucijo 1024x600 pikslov, ki se s centralnim krmilnikom poveže s standardnim UTP mrežnim kablom.</t>
  </si>
  <si>
    <t>Apliakcija na tabloju je prednaložena in pripravljena za uporabo.</t>
  </si>
  <si>
    <t>Tip: AL-CCD07-VESA-1</t>
  </si>
  <si>
    <t>Originalni, tovarniško sestavljeni in lotani, izolirani, razmaščeni in očiščeni odcepni kos bakrene instalacije hladilnega sredstva, za razvejanje instalacije do priključkov posameznih notranjih enot.</t>
  </si>
  <si>
    <t>Tip: KHRQ22M20T</t>
  </si>
  <si>
    <t>Tip: KHRQ22M64T</t>
  </si>
  <si>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</si>
  <si>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1/4 (6,35 mm)</t>
  </si>
  <si>
    <t>zunanji premer R 3/8 (9,52 mm)</t>
  </si>
  <si>
    <t>zunanji premer R 1/2 (12,70 mm)</t>
  </si>
  <si>
    <t>zunanji premer R 5/8 (15,88 mm)</t>
  </si>
  <si>
    <t>zunanji premer R 3/4 (19,05 mm)</t>
  </si>
  <si>
    <t>zunanji premer R 1 1/8 (28,60 mm)</t>
  </si>
  <si>
    <t>Zaščita bakrenih cevovodov (par bakrenih cevi s tovarniško izolacijo) izven objekta, oplaščeno z aluminijastim (Alu) oklepom, zaprto v kabelsko polico s pokrovom, zaščiteno z zaščitno PP cevjo, za zaščito instalacije pred fizičnimi poškodbami in direktnim sončnim sevanjem (UV zaščita)</t>
  </si>
  <si>
    <t>ali podobno</t>
  </si>
  <si>
    <t>Pritrdilni material za montažo sistema ogrevanja in hlajenja, vključno s pritrdilnimi trakovi, profili, navojnimi palicami, podložkami, maticami, ipd. potrebnimi za montažo notranjih enot in bakrene instalacije sistema</t>
  </si>
  <si>
    <t>kg</t>
  </si>
  <si>
    <t>Dobava in montaža signalnih kablov v zaščitnem opletu (pogojno brez, z zagotovitvijo minimalnih razdalj do bližnjih energetskih kablov) za povezavo med zunanjimi in notranjimi enotami, ter morebitno povezavo do žičnih daljinskih upravljalnikov</t>
  </si>
  <si>
    <t>*komunikacijska povezava se izvede od zunanje do zanje notranje enote zaporedno! Vzporedna vezava (prekinjanje komunikacijeske povezave, zvezda, ipd.) ni dovoljena.</t>
  </si>
  <si>
    <t>- 2 x 0,75mm2 oklopljen kabel za signal oz. komunikacijo</t>
  </si>
  <si>
    <t>skladno z navodili proizvajalca</t>
  </si>
  <si>
    <t>VRV sistem</t>
  </si>
  <si>
    <t>2</t>
  </si>
  <si>
    <t>SPLOŠNI OPIS:</t>
  </si>
  <si>
    <t>Ponudnik je dolžan pred oddajo ponudbe izvesti ogled objekta. Kakršnokoli kasnejše uveljavljanje dodatnih del povezanih z lokacijo in pozicijo objekta ali opreme niso sprejemljiva.</t>
  </si>
  <si>
    <t>Vsi elementi inštalacije morajo biti izdelani strokovno in kvalitetno po detajlih in iz materiala kot je navedeno v opisu.</t>
  </si>
  <si>
    <t>Ves vgrajeni material mora po kvaliteti ustrezati veljavnim tehničnim predpisom in normam.</t>
  </si>
  <si>
    <t>Vsa vgrajena oprema in instalacije na objektu je do prevzema s strani investitorja (pooblaščene osebe) v lasti izvajalca.</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</si>
  <si>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</si>
  <si>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 xml:space="preserve">Pred pričetkom del mora izvajalec del pripraviti in predati tehnične predloge ponujene strojne opreme v potrditev, ki zajemajo vse iz popisa zahtevane tehnične podatke, tovarniške risbe postavitve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</si>
  <si>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</si>
  <si>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Za vse odvoze na deponijo je potrebno naročniku dostaviti evidenčne liste.</t>
  </si>
  <si>
    <t xml:space="preserve">Nobeno naročilo ponujene opreme ne more biti sprovedeno, dokler ni s strani investitorja pooblaščen(e)ih oseb(e) izvedena preverba ustreznosti in ta tudi pisno potrjena.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</si>
  <si>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</si>
  <si>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</si>
  <si>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držati navodil proizvajalca opreme za postavitev te oprerne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</si>
  <si>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</si>
  <si>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</si>
  <si>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</si>
  <si>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V času preskusnega pogona mora sistem obratovati s predvidenimi zahtevami glede pretoka in tlaka v inštalaciji.</t>
  </si>
  <si>
    <t>Sodelovanje vseh izvajalcev na validaciji funkcionalnem testiranju s sistemskimi integratorji.</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</si>
  <si>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</si>
  <si>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Preboji oz vrtanje skozi zidove za  VRV  cevne instalacije, ki potekajo v izolaciji fasade do notranjih enot .  preboj premera10cm, zaščitna plastična cev - po montaži cevi zapolnjeno s tervolom</t>
  </si>
  <si>
    <t>PP-HT cev za kondenz, vključno z fazonskimi kosi, z dodatki na odrezke, tesnilnim materialom in  podpornimi objemkami obloženimi z gumo in obešali (npr. MEFA)</t>
  </si>
  <si>
    <t xml:space="preserve">DN32  </t>
  </si>
  <si>
    <t>Priklop razvoda kondenza na kanalizacijsko omrežje z vgradnjo vmesnega prosti smradnega sifona npr. HL 138</t>
  </si>
  <si>
    <t xml:space="preserve">DN50  </t>
  </si>
  <si>
    <t>Priklop razvoda kondenza na vertikalčni žleb meteorne kanalizacije</t>
  </si>
  <si>
    <t>Izvedba odtoka kondenzata od zunanje enote ob objektu, vključno z lovilnim koritom iz pocinkane pločevine nameščenim pod zunanjo enoto, opremljeno s samoregulirnim grelnim kablom, ki preprečuje zamrzovanje kondenzata v zimskih ekstremih, odtok speljan v ponikovanje objekta</t>
  </si>
  <si>
    <r>
      <t xml:space="preserve">Zunanja enota je primerna za zunanjo postavitev, grajena iz ohišja iz </t>
    </r>
    <r>
      <rPr>
        <b/>
        <i/>
        <sz val="11"/>
        <color indexed="8"/>
        <rFont val="Times New Roman"/>
        <family val="1"/>
        <charset val="238"/>
      </rPr>
      <t>nerjavne pločevine</t>
    </r>
    <r>
      <rPr>
        <sz val="11"/>
        <color indexed="8"/>
        <rFont val="Times New Roman"/>
        <family val="1"/>
        <charset val="238"/>
      </rPr>
      <t>, dodatno prašno barvanega (poliestersko termalno, debelina nanosa min. 70μ).</t>
    </r>
  </si>
  <si>
    <r>
      <t>Sistem mora standardno omogočati ti.</t>
    </r>
    <r>
      <rPr>
        <b/>
        <i/>
        <u/>
        <sz val="11"/>
        <color indexed="8"/>
        <rFont val="Times New Roman"/>
        <family val="1"/>
        <charset val="238"/>
      </rPr>
      <t xml:space="preserve"> VRT ali "Variabile Refrigerant Temperature"</t>
    </r>
    <r>
      <rPr>
        <i/>
        <u/>
        <sz val="11"/>
        <color indexed="8"/>
        <rFont val="Times New Roman"/>
        <family val="1"/>
        <charset val="238"/>
      </rPr>
      <t xml:space="preserve"> regulacijo temperature hladilnega sredstva</t>
    </r>
    <r>
      <rPr>
        <sz val="11"/>
        <color indexed="8"/>
        <rFont val="Times New Roman"/>
        <family val="1"/>
        <charset val="238"/>
      </rPr>
      <t>. Sistem na podlagi obremenitev objekta in notranjih pogojev samodejno uravnava (dviga ali spušča) temperaturo uparjanja ali kondenzacije sistema in s tem še dodatno poviša sezonsko učinkovitost sistema, vse skladno z zadnjimi evropskimi ErP direktivami.</t>
    </r>
  </si>
  <si>
    <r>
      <t xml:space="preserve">Cevovodi iz bakrenih cevi za povezavo hladilnih naprav po navodilih proizvajalca, s tovarniško (manjše dimenzije) ali dodatno izolacijo (večje dimenzije), po EN 12735-1, trdo spojeni v atmosferi z uporabo zaščitnega plina </t>
    </r>
    <r>
      <rPr>
        <u/>
        <sz val="11"/>
        <color indexed="8"/>
        <rFont val="Times New Roman"/>
        <family val="1"/>
        <charset val="238"/>
      </rPr>
      <t>(dušik - N2)</t>
    </r>
    <r>
      <rPr>
        <sz val="11"/>
        <color indexed="8"/>
        <rFont val="Times New Roman"/>
        <family val="1"/>
        <charset val="238"/>
      </rPr>
      <t>, vključno s fitingi, tesnilnim in dodajnim materialom, zunaj objekta z dodatno UV in fizično zaščito (proti direktnemu sončnemu obsevanju in fizičnim poškodbam izolacije), ustreznih dimenzij:</t>
    </r>
  </si>
  <si>
    <t xml:space="preserve">VRV sistem hlajenja </t>
  </si>
  <si>
    <t xml:space="preserve"> </t>
  </si>
  <si>
    <t>Simbio d. o. o, Teharska cesta 49 
3000 Celje</t>
  </si>
  <si>
    <t>Št. načrta: REM-458/2021</t>
  </si>
  <si>
    <t>Datum izdelave: 04. 3. 2021</t>
  </si>
  <si>
    <t>Hladilna moč: 2.2 kW</t>
  </si>
  <si>
    <t>Ogrevalna moč: 2.5 kW</t>
  </si>
  <si>
    <t>Maksimalni obratovalni tok (MCA): 0.3 A</t>
  </si>
  <si>
    <t>Električno napajanje sistema: 1~, 230 V/50 Hz</t>
  </si>
  <si>
    <r>
      <t>Pretok zraka ventilatorja (min/med/maks): 7.0 / / / 9.1 m</t>
    </r>
    <r>
      <rPr>
        <vertAlign val="superscript"/>
        <sz val="11"/>
        <color rgb="FF000000"/>
        <rFont val="Times New Roman"/>
        <family val="1"/>
        <charset val="238"/>
      </rPr>
      <t>3</t>
    </r>
    <r>
      <rPr>
        <sz val="11"/>
        <color indexed="8"/>
        <rFont val="Times New Roman"/>
        <family val="1"/>
        <charset val="238"/>
      </rPr>
      <t>/min</t>
    </r>
  </si>
  <si>
    <t>Cena (EUR)</t>
  </si>
  <si>
    <t>Sistem, ter proizvajalec sistema, sta certificirana po glavnih in priznanih standardih in smernicah in s tem zagotavljata ustrezen nivo kvalitete in skladnost z EU zakonodajo (CE, Eurovent, ISO9001, ISO14001 ipd.)</t>
  </si>
  <si>
    <t>Faktor sezonske učinkovitosti ogrevanja ηs,h: 169.6 % (povprečna klima)</t>
  </si>
  <si>
    <t>Faktor sezonske učinkovitosti hlajenja ηs,c: 256.5 %</t>
  </si>
  <si>
    <t>Ogrevalna moč: 37.5 kW (Tin=20°CDB @ Tz=7°CDB/6°CWB, Linst=7,5m)</t>
  </si>
  <si>
    <t>Manjša nepredvidena dela in stroški 2 %</t>
  </si>
  <si>
    <t>Po končani montaži tlačni preizkus instalacije (dušik, N2 - 24ur, 40bar), izdaja zapisnika, vakuumiranje instalacije, ter morebitno dodatno polnjenje sistema s hladilnim sredstvom (R410a, predvideno cca. 7,9 kg)</t>
  </si>
  <si>
    <t>Vgradnja cevi hlajenja, kabelskih povezav v zaščitno cev Stigma flex fi 100 mm (povezave objekt - HA) l=6 m, komplet z gradbenimi deli</t>
  </si>
  <si>
    <t>PONUDBENI PREDRAČUN (OBR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</si>
</sst>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k_-;\-* #,##0.00\ _S_k_-;_-* \-??\ _S_k_-;_-@_-"/>
    <numFmt numFmtId="165" formatCode="_-* #,##0.00&quot; €&quot;_-;\-* #,##0.00&quot; €&quot;_-;_-* \-??&quot; €&quot;_-;_-@_-"/>
  </numFmts>
  <fonts count="27" x14ac:knownFonts="1">
    <font>
      <sz val="10"/>
      <name val="Arial"/>
      <charset val="238"/>
    </font>
    <font>
      <sz val="10"/>
      <name val="Arial CE"/>
      <charset val="238"/>
    </font>
    <font>
      <sz val="10"/>
      <name val="Arial"/>
      <family val="2"/>
      <charset val="238"/>
    </font>
    <font>
      <sz val="11"/>
      <color indexed="8"/>
      <name val="Calibri"/>
      <family val="2"/>
      <charset val="238"/>
    </font>
    <font>
      <b/>
      <sz val="16"/>
      <name val="Arial"/>
      <family val="2"/>
      <charset val="238"/>
    </font>
    <font>
      <b/>
      <u/>
      <sz val="16"/>
      <name val="Arial"/>
      <family val="2"/>
      <charset val="238"/>
    </font>
    <font>
      <sz val="12"/>
      <name val="Times New Roman"/>
      <family val="1"/>
      <charset val="238"/>
    </font>
    <font>
      <sz val="11"/>
      <name val="Times New Roman"/>
      <family val="1"/>
      <charset val="238"/>
    </font>
    <font>
      <sz val="11"/>
      <color indexed="8"/>
      <name val="Times New Roman"/>
      <family val="1"/>
      <charset val="238"/>
    </font>
    <font>
      <b/>
      <sz val="11"/>
      <name val="Times New Roman"/>
      <family val="1"/>
      <charset val="238"/>
    </font>
    <font>
      <b/>
      <sz val="11"/>
      <color indexed="8"/>
      <name val="Times New Roman"/>
      <family val="1"/>
      <charset val="238"/>
    </font>
    <font>
      <sz val="8"/>
      <name val="Arial"/>
      <family val="2"/>
    </font>
    <font>
      <b/>
      <sz val="10"/>
      <name val="Arial"/>
      <family val="2"/>
      <charset val="238"/>
    </font>
    <font>
      <sz val="10"/>
      <name val="Times New Roman CE"/>
      <family val="1"/>
      <charset val="238"/>
    </font>
    <font>
      <b/>
      <sz val="10"/>
      <name val="Arial CE"/>
      <charset val="238"/>
    </font>
    <font>
      <b/>
      <sz val="12"/>
      <name val="Arial"/>
      <family val="2"/>
      <charset val="238"/>
    </font>
    <font>
      <b/>
      <sz val="12"/>
      <name val="Arial CE"/>
      <charset val="238"/>
    </font>
    <font>
      <sz val="10"/>
      <name val="Arial"/>
      <family val="2"/>
    </font>
    <font>
      <b/>
      <i/>
      <sz val="11"/>
      <color indexed="8"/>
      <name val="Times New Roman"/>
      <family val="1"/>
      <charset val="238"/>
    </font>
    <font>
      <i/>
      <u/>
      <sz val="11"/>
      <color indexed="8"/>
      <name val="Times New Roman"/>
      <family val="1"/>
      <charset val="238"/>
    </font>
    <font>
      <b/>
      <i/>
      <u/>
      <sz val="11"/>
      <color indexed="8"/>
      <name val="Times New Roman"/>
      <family val="1"/>
      <charset val="238"/>
    </font>
    <font>
      <i/>
      <sz val="11"/>
      <color indexed="8"/>
      <name val="Times New Roman"/>
      <family val="1"/>
      <charset val="238"/>
    </font>
    <font>
      <u/>
      <sz val="11"/>
      <color indexed="8"/>
      <name val="Times New Roman"/>
      <family val="1"/>
      <charset val="238"/>
    </font>
    <font>
      <sz val="11"/>
      <color theme="1"/>
      <name val="Times New Roman"/>
      <family val="1"/>
      <charset val="238"/>
    </font>
    <font>
      <vertAlign val="superscript"/>
      <sz val="11"/>
      <color rgb="FF000000"/>
      <name val="Times New Roman"/>
      <family val="1"/>
      <charset val="238"/>
    </font>
    <font>
      <b/>
      <sz val="11"/>
      <name val="Arial"/>
      <family val="2"/>
      <charset val="238"/>
    </font>
    <font>
      <b/>
      <sz val="14"/>
      <name val="Arial"/>
      <family val="2"/>
      <charset val="238"/>
    </font>
  </fonts>
  <fills count="7">
    <fill>
      <patternFill patternType="none"/>
    </fill>
    <fill>
      <patternFill patternType="gray125"/>
    </fill>
    <fill>
      <patternFill patternType="solid">
        <fgColor indexed="22"/>
        <bgColor indexed="31"/>
      </patternFill>
    </fill>
    <fill>
      <patternFill patternType="solid">
        <fgColor indexed="9"/>
        <bgColor indexed="64"/>
      </patternFill>
    </fill>
    <fill>
      <patternFill patternType="solid">
        <fgColor theme="0" tint="-0.14996795556505021"/>
        <bgColor indexed="26"/>
      </patternFill>
    </fill>
    <fill>
      <patternFill patternType="solid">
        <fgColor theme="0" tint="-0.14999847407452621"/>
        <bgColor indexed="64"/>
      </patternFill>
    </fill>
    <fill>
      <patternFill patternType="solid">
        <fgColor theme="0" tint="-0.14999847407452621"/>
        <bgColor indexed="22"/>
      </patternFill>
    </fill>
  </fills>
  <borders count="3">
    <border>
      <left/>
      <right/>
      <top/>
      <bottom/>
      <diagonal/>
    </border>
    <border>
      <left/>
      <right/>
      <top/>
      <bottom style="thin">
        <color indexed="64"/>
      </bottom>
      <diagonal/>
    </border>
    <border>
      <left/>
      <right/>
      <top/>
      <bottom style="medium">
        <color indexed="64"/>
      </bottom>
      <diagonal/>
    </border>
  </borders>
  <cellStyleXfs count="12">
    <xf numFmtId="0" fontId="0" fillId="0" borderId="0"/>
    <xf numFmtId="0" fontId="1" fillId="0" borderId="0"/>
    <xf numFmtId="0" fontId="2" fillId="0" borderId="0"/>
    <xf numFmtId="0" fontId="1" fillId="0" borderId="0"/>
    <xf numFmtId="0" fontId="2" fillId="0" borderId="0"/>
    <xf numFmtId="0" fontId="3" fillId="0" borderId="0"/>
    <xf numFmtId="0" fontId="2" fillId="0" borderId="0"/>
    <xf numFmtId="165" fontId="17" fillId="0" borderId="0" applyFill="0" applyBorder="0" applyProtection="0"/>
    <xf numFmtId="164" fontId="17" fillId="0" borderId="0" applyFill="0" applyBorder="0" applyProtection="0"/>
    <xf numFmtId="164" fontId="17" fillId="0" borderId="0" applyFill="0" applyBorder="0" applyProtection="0"/>
    <xf numFmtId="164" fontId="17" fillId="0" borderId="0" applyFill="0" applyBorder="0" applyProtection="0"/>
    <xf numFmtId="164" fontId="17" fillId="0" borderId="0" applyFill="0" applyBorder="0" applyProtection="0"/>
  </cellStyleXfs>
  <cellXfs count="100">
    <xf numFmtId="0" fontId="0" fillId="0" borderId="0" xfId="0"/>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wrapText="1"/>
    </xf>
    <xf numFmtId="0" fontId="6" fillId="0" borderId="0" xfId="0" applyFont="1"/>
    <xf numFmtId="0" fontId="2" fillId="0" borderId="0" xfId="0" applyFont="1"/>
    <xf numFmtId="49" fontId="7" fillId="0" borderId="0" xfId="0" applyNumberFormat="1" applyFont="1" applyBorder="1" applyAlignment="1">
      <alignment horizontal="left"/>
    </xf>
    <xf numFmtId="1" fontId="8"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1" fontId="10" fillId="0" borderId="0" xfId="0" applyNumberFormat="1" applyFont="1" applyBorder="1" applyAlignment="1">
      <alignment horizontal="left"/>
    </xf>
    <xf numFmtId="2" fontId="10" fillId="0" borderId="0" xfId="0" applyNumberFormat="1" applyFont="1" applyBorder="1" applyAlignment="1">
      <alignment horizontal="center"/>
    </xf>
    <xf numFmtId="49" fontId="7" fillId="0" borderId="0" xfId="0" applyNumberFormat="1" applyFont="1" applyBorder="1" applyAlignment="1">
      <alignment horizontal="center"/>
    </xf>
    <xf numFmtId="49" fontId="7" fillId="0" borderId="0" xfId="0" applyNumberFormat="1" applyFont="1" applyBorder="1" applyAlignment="1">
      <alignment horizontal="left" vertical="top" wrapText="1"/>
    </xf>
    <xf numFmtId="4" fontId="8" fillId="0" borderId="0" xfId="0" applyNumberFormat="1" applyFont="1" applyBorder="1" applyAlignment="1">
      <alignment horizontal="right"/>
    </xf>
    <xf numFmtId="2" fontId="8" fillId="0" borderId="0" xfId="6" applyNumberFormat="1" applyFont="1" applyFill="1" applyBorder="1" applyAlignment="1">
      <alignment horizontal="left" vertical="top" wrapText="1"/>
    </xf>
    <xf numFmtId="0" fontId="7" fillId="0" borderId="0" xfId="0" applyFont="1" applyFill="1" applyBorder="1"/>
    <xf numFmtId="4" fontId="7" fillId="0" borderId="0" xfId="0" applyNumberFormat="1" applyFont="1" applyBorder="1" applyAlignment="1">
      <alignment horizontal="right" vertical="top"/>
    </xf>
    <xf numFmtId="4" fontId="7" fillId="0" borderId="1" xfId="7" applyNumberFormat="1" applyFont="1" applyFill="1" applyBorder="1" applyAlignment="1" applyProtection="1">
      <alignment horizontal="right"/>
    </xf>
    <xf numFmtId="0" fontId="7" fillId="0" borderId="0" xfId="0" applyFont="1" applyFill="1" applyBorder="1" applyAlignment="1">
      <alignment wrapText="1"/>
    </xf>
    <xf numFmtId="4" fontId="7" fillId="0" borderId="0" xfId="0" applyNumberFormat="1" applyFont="1" applyFill="1" applyBorder="1"/>
    <xf numFmtId="0" fontId="7" fillId="0" borderId="1" xfId="0" applyFont="1" applyBorder="1" applyAlignment="1" applyProtection="1">
      <alignment horizontal="center" wrapText="1"/>
    </xf>
    <xf numFmtId="1" fontId="8" fillId="0" borderId="1" xfId="0" applyNumberFormat="1" applyFont="1" applyBorder="1" applyAlignment="1">
      <alignment horizontal="left"/>
    </xf>
    <xf numFmtId="49" fontId="6" fillId="0" borderId="0" xfId="0" applyNumberFormat="1" applyFont="1" applyAlignment="1">
      <alignment horizontal="left" wrapText="1" indent="1"/>
    </xf>
    <xf numFmtId="4" fontId="8" fillId="0" borderId="1" xfId="0" applyNumberFormat="1" applyFont="1" applyBorder="1" applyAlignment="1">
      <alignment horizontal="right"/>
    </xf>
    <xf numFmtId="49" fontId="7" fillId="0" borderId="1" xfId="0" applyNumberFormat="1" applyFont="1" applyBorder="1" applyAlignment="1">
      <alignment horizontal="left" vertical="top" wrapText="1"/>
    </xf>
    <xf numFmtId="0" fontId="12" fillId="0" borderId="0" xfId="2" applyFont="1" applyAlignment="1">
      <alignment horizontal="left" vertical="top" wrapText="1"/>
    </xf>
    <xf numFmtId="0" fontId="2" fillId="0" borderId="0" xfId="2" applyFont="1" applyAlignment="1">
      <alignment horizontal="left" vertical="top" wrapText="1"/>
    </xf>
    <xf numFmtId="0" fontId="2" fillId="0" borderId="0" xfId="2" applyFont="1" applyFill="1" applyAlignment="1">
      <alignment horizontal="left" vertical="top" wrapText="1"/>
    </xf>
    <xf numFmtId="49" fontId="13" fillId="3" borderId="0" xfId="0" applyNumberFormat="1" applyFont="1" applyFill="1" applyBorder="1"/>
    <xf numFmtId="0" fontId="0" fillId="0" borderId="0" xfId="0" applyAlignment="1">
      <alignment horizontal="center"/>
    </xf>
    <xf numFmtId="0" fontId="0" fillId="0" borderId="0" xfId="0" applyAlignment="1">
      <alignment horizontal="center" wrapText="1"/>
    </xf>
    <xf numFmtId="0" fontId="4" fillId="0" borderId="0" xfId="0" applyFont="1" applyFill="1" applyAlignment="1">
      <alignment horizontal="center"/>
    </xf>
    <xf numFmtId="0" fontId="14" fillId="0" borderId="0" xfId="0" applyFont="1" applyAlignment="1">
      <alignment horizontal="center"/>
    </xf>
    <xf numFmtId="49" fontId="15" fillId="0" borderId="0" xfId="0" applyNumberFormat="1" applyFont="1" applyFill="1" applyAlignment="1">
      <alignment horizontal="right" wrapText="1"/>
    </xf>
    <xf numFmtId="0" fontId="15" fillId="0" borderId="0" xfId="0" applyFont="1" applyFill="1" applyAlignment="1">
      <alignment horizontal="left" wrapText="1"/>
    </xf>
    <xf numFmtId="4" fontId="15" fillId="0" borderId="0" xfId="0" applyNumberFormat="1" applyFont="1" applyFill="1" applyAlignment="1">
      <alignment horizontal="center"/>
    </xf>
    <xf numFmtId="0" fontId="16" fillId="0" borderId="0" xfId="0" applyFont="1"/>
    <xf numFmtId="0" fontId="15" fillId="0" borderId="2" xfId="0" applyFont="1" applyFill="1" applyBorder="1" applyAlignment="1">
      <alignment horizontal="right"/>
    </xf>
    <xf numFmtId="4" fontId="15" fillId="0" borderId="2" xfId="0" applyNumberFormat="1" applyFont="1" applyFill="1" applyBorder="1" applyAlignment="1">
      <alignment horizontal="center"/>
    </xf>
    <xf numFmtId="0" fontId="15" fillId="0" borderId="0" xfId="0" applyFont="1" applyFill="1" applyAlignment="1">
      <alignment horizontal="right"/>
    </xf>
    <xf numFmtId="0" fontId="15" fillId="0" borderId="0" xfId="0" applyFont="1" applyFill="1" applyAlignment="1">
      <alignment horizontal="left"/>
    </xf>
    <xf numFmtId="0" fontId="15" fillId="0" borderId="0" xfId="0" applyFont="1" applyFill="1" applyBorder="1" applyAlignment="1">
      <alignment horizontal="right"/>
    </xf>
    <xf numFmtId="4" fontId="15" fillId="0" borderId="0" xfId="0" applyNumberFormat="1" applyFont="1" applyFill="1" applyBorder="1" applyAlignment="1">
      <alignment horizontal="center"/>
    </xf>
    <xf numFmtId="4" fontId="7" fillId="0" borderId="0" xfId="8" applyNumberFormat="1" applyFont="1" applyBorder="1" applyAlignment="1">
      <alignment horizontal="right" vertical="top"/>
    </xf>
    <xf numFmtId="49" fontId="7" fillId="2" borderId="0" xfId="0" applyNumberFormat="1" applyFont="1" applyFill="1" applyBorder="1" applyAlignment="1">
      <alignment horizontal="left"/>
    </xf>
    <xf numFmtId="0" fontId="9" fillId="2" borderId="0" xfId="0" applyFont="1" applyFill="1" applyBorder="1" applyAlignment="1">
      <alignment wrapText="1"/>
    </xf>
    <xf numFmtId="49" fontId="7" fillId="0" borderId="0" xfId="0" applyNumberFormat="1" applyFont="1" applyBorder="1" applyAlignment="1">
      <alignment horizontal="right"/>
    </xf>
    <xf numFmtId="2" fontId="10" fillId="0" borderId="0" xfId="0" applyNumberFormat="1" applyFont="1" applyBorder="1"/>
    <xf numFmtId="49" fontId="7" fillId="0" borderId="0" xfId="0" applyNumberFormat="1" applyFont="1" applyFill="1" applyBorder="1" applyAlignment="1">
      <alignment horizontal="left"/>
    </xf>
    <xf numFmtId="49" fontId="9" fillId="0" borderId="0" xfId="0" applyNumberFormat="1" applyFont="1" applyFill="1" applyBorder="1"/>
    <xf numFmtId="1" fontId="10" fillId="0" borderId="0" xfId="0" applyNumberFormat="1" applyFont="1" applyBorder="1" applyAlignment="1">
      <alignment horizontal="left" wrapText="1"/>
    </xf>
    <xf numFmtId="0" fontId="7" fillId="0" borderId="0" xfId="0" applyFont="1" applyFill="1" applyBorder="1" applyAlignment="1">
      <alignment horizontal="right" vertical="top"/>
    </xf>
    <xf numFmtId="0" fontId="9" fillId="0" borderId="0" xfId="0" applyFont="1" applyFill="1" applyBorder="1" applyAlignment="1">
      <alignment wrapText="1"/>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horizontal="center"/>
    </xf>
    <xf numFmtId="4" fontId="8" fillId="0" borderId="0" xfId="0" applyNumberFormat="1" applyFont="1" applyBorder="1" applyAlignment="1">
      <alignment horizontal="center"/>
    </xf>
    <xf numFmtId="0" fontId="19" fillId="0" borderId="0" xfId="0" applyFont="1" applyBorder="1" applyAlignment="1">
      <alignment horizontal="left" vertical="top" wrapText="1"/>
    </xf>
    <xf numFmtId="0" fontId="18" fillId="0" borderId="0" xfId="0" applyFont="1" applyBorder="1" applyAlignment="1">
      <alignment horizontal="left" vertical="top" wrapText="1"/>
    </xf>
    <xf numFmtId="0" fontId="21" fillId="0" borderId="0" xfId="0" applyFont="1" applyBorder="1" applyAlignment="1">
      <alignment horizontal="left" vertical="top" wrapText="1"/>
    </xf>
    <xf numFmtId="4" fontId="8" fillId="0" borderId="0" xfId="0" applyNumberFormat="1" applyFont="1" applyBorder="1" applyAlignment="1">
      <alignment horizontal="right" vertical="top"/>
    </xf>
    <xf numFmtId="2" fontId="7" fillId="0" borderId="0" xfId="0" applyNumberFormat="1" applyFont="1" applyBorder="1" applyAlignment="1">
      <alignment horizontal="justify" vertical="top"/>
    </xf>
    <xf numFmtId="0" fontId="7" fillId="0" borderId="1" xfId="0" applyFont="1" applyFill="1" applyBorder="1" applyAlignment="1">
      <alignment horizontal="right" vertical="top"/>
    </xf>
    <xf numFmtId="0" fontId="8" fillId="0" borderId="1" xfId="0" applyFont="1" applyBorder="1" applyAlignment="1">
      <alignment horizontal="left" vertical="top" wrapText="1"/>
    </xf>
    <xf numFmtId="0" fontId="8" fillId="0" borderId="1" xfId="0" applyFont="1" applyBorder="1" applyAlignment="1">
      <alignment horizontal="center"/>
    </xf>
    <xf numFmtId="4" fontId="7" fillId="0" borderId="1" xfId="0" applyNumberFormat="1" applyFont="1" applyFill="1" applyBorder="1" applyAlignment="1">
      <alignment vertical="center"/>
    </xf>
    <xf numFmtId="0" fontId="23" fillId="0" borderId="1" xfId="0" applyFont="1" applyBorder="1" applyAlignment="1">
      <alignment horizontal="center"/>
    </xf>
    <xf numFmtId="2" fontId="8" fillId="0" borderId="1" xfId="6" applyNumberFormat="1" applyFont="1" applyFill="1" applyBorder="1" applyAlignment="1">
      <alignment horizontal="left" vertical="top" wrapText="1"/>
    </xf>
    <xf numFmtId="4" fontId="7" fillId="0" borderId="1" xfId="0" applyNumberFormat="1" applyFont="1" applyFill="1" applyBorder="1" applyAlignment="1"/>
    <xf numFmtId="49" fontId="7" fillId="0" borderId="1" xfId="0" applyNumberFormat="1" applyFont="1" applyBorder="1" applyAlignment="1">
      <alignment horizontal="center"/>
    </xf>
    <xf numFmtId="49" fontId="7" fillId="0" borderId="1" xfId="0" applyNumberFormat="1" applyFont="1" applyBorder="1" applyAlignment="1">
      <alignment horizontal="left"/>
    </xf>
    <xf numFmtId="0" fontId="7" fillId="0" borderId="1" xfId="0" applyFont="1" applyFill="1" applyBorder="1" applyAlignment="1" applyProtection="1">
      <alignment horizontal="left" vertical="top" wrapText="1"/>
    </xf>
    <xf numFmtId="1" fontId="7" fillId="0" borderId="1" xfId="0" applyNumberFormat="1" applyFont="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wrapText="1"/>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vertical="center"/>
    </xf>
    <xf numFmtId="2" fontId="7" fillId="4" borderId="0" xfId="0" applyNumberFormat="1" applyFont="1" applyFill="1" applyBorder="1" applyAlignment="1">
      <alignment horizontal="left"/>
    </xf>
    <xf numFmtId="1" fontId="8" fillId="4" borderId="0" xfId="0" applyNumberFormat="1" applyFont="1" applyFill="1" applyBorder="1" applyAlignment="1">
      <alignment horizontal="left"/>
    </xf>
    <xf numFmtId="49" fontId="7" fillId="4" borderId="0" xfId="0" applyNumberFormat="1" applyFont="1" applyFill="1" applyBorder="1"/>
    <xf numFmtId="2" fontId="8" fillId="4" borderId="0" xfId="0" applyNumberFormat="1" applyFont="1" applyFill="1" applyBorder="1"/>
    <xf numFmtId="0" fontId="7" fillId="4" borderId="0" xfId="0" applyFont="1" applyFill="1" applyBorder="1"/>
    <xf numFmtId="1" fontId="10" fillId="4" borderId="0" xfId="0" applyNumberFormat="1" applyFont="1" applyFill="1" applyBorder="1" applyAlignment="1">
      <alignment horizontal="left"/>
    </xf>
    <xf numFmtId="49" fontId="9" fillId="4" borderId="0" xfId="0" applyNumberFormat="1" applyFont="1" applyFill="1" applyBorder="1"/>
    <xf numFmtId="2" fontId="10" fillId="4" borderId="0" xfId="0" applyNumberFormat="1" applyFont="1" applyFill="1" applyBorder="1"/>
    <xf numFmtId="4" fontId="7" fillId="5" borderId="1" xfId="0" applyNumberFormat="1" applyFont="1" applyFill="1" applyBorder="1" applyAlignment="1">
      <alignment horizontal="center"/>
    </xf>
    <xf numFmtId="4" fontId="8" fillId="5" borderId="1" xfId="0" applyNumberFormat="1" applyFont="1" applyFill="1" applyBorder="1" applyAlignment="1">
      <alignment horizontal="center"/>
    </xf>
    <xf numFmtId="4" fontId="8" fillId="5" borderId="0" xfId="0" applyNumberFormat="1" applyFont="1" applyFill="1" applyBorder="1" applyAlignment="1">
      <alignment horizontal="center"/>
    </xf>
    <xf numFmtId="4" fontId="7" fillId="5" borderId="0" xfId="0" applyNumberFormat="1" applyFont="1" applyFill="1" applyBorder="1" applyAlignment="1">
      <alignment horizontal="center" vertical="top"/>
    </xf>
    <xf numFmtId="4" fontId="7" fillId="5" borderId="1" xfId="0" applyNumberFormat="1" applyFont="1" applyFill="1" applyBorder="1" applyAlignment="1">
      <alignment horizontal="center" vertical="top"/>
    </xf>
    <xf numFmtId="4" fontId="7" fillId="5" borderId="1" xfId="8" applyNumberFormat="1" applyFont="1" applyFill="1" applyBorder="1" applyAlignment="1" applyProtection="1">
      <alignment horizontal="center"/>
      <protection locked="0"/>
    </xf>
    <xf numFmtId="4" fontId="7" fillId="5" borderId="1" xfId="0" applyNumberFormat="1" applyFont="1" applyFill="1" applyBorder="1" applyAlignment="1">
      <alignment horizontal="center" vertical="center"/>
    </xf>
    <xf numFmtId="0" fontId="4" fillId="6" borderId="0" xfId="0" applyFont="1" applyFill="1" applyAlignment="1">
      <alignment horizontal="center"/>
    </xf>
    <xf numFmtId="0" fontId="25" fillId="6" borderId="0" xfId="0" applyFont="1" applyFill="1" applyAlignment="1">
      <alignment horizontal="center"/>
    </xf>
    <xf numFmtId="0" fontId="26" fillId="6" borderId="0" xfId="0" applyFont="1" applyFill="1" applyAlignment="1">
      <alignment horizontal="center"/>
    </xf>
  </cellXfs>
  <cellStyles count="12">
    <cellStyle name="Navadno" xfId="0" builtinId="0"/>
    <cellStyle name="Navadno 2" xfId="1" xr:uid="{00000000-0005-0000-0000-000001000000}"/>
    <cellStyle name="Navadno 2 2" xfId="2" xr:uid="{00000000-0005-0000-0000-000002000000}"/>
    <cellStyle name="Navadno 3" xfId="3" xr:uid="{00000000-0005-0000-0000-000003000000}"/>
    <cellStyle name="Navadno 3 2" xfId="4" xr:uid="{00000000-0005-0000-0000-000004000000}"/>
    <cellStyle name="Navadno 5" xfId="5" xr:uid="{00000000-0005-0000-0000-000005000000}"/>
    <cellStyle name="Navadno 6" xfId="6" xr:uid="{00000000-0005-0000-0000-000006000000}"/>
    <cellStyle name="Valuta" xfId="7" builtinId="4"/>
    <cellStyle name="Vejica" xfId="8" builtinId="3"/>
    <cellStyle name="Vejica 2" xfId="9" xr:uid="{00000000-0005-0000-0000-000009000000}"/>
    <cellStyle name="Vejica 2 2" xfId="10" xr:uid="{00000000-0005-0000-0000-00000A000000}"/>
    <cellStyle name="Vejica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enter%20ZD_Sentjur\298_ZD_Sentjur_PZ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splosno"/>
      <sheetName val="Rekapitulacija"/>
      <sheetName val="Ogrevanje"/>
      <sheetName val="Prezračevanje"/>
      <sheetName val=" Vodovod in kanal."/>
    </sheetNames>
    <sheetDataSet>
      <sheetData sheetId="0"/>
      <sheetData sheetId="1"/>
      <sheetData sheetId="2"/>
      <sheetData sheetId="3">
        <row r="4">
          <cell r="A4" t="str">
            <v>1</v>
          </cell>
        </row>
      </sheetData>
      <sheetData sheetId="4">
        <row r="4">
          <cell r="A4" t="str">
            <v>2</v>
          </cell>
        </row>
      </sheetData>
      <sheetData sheetId="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26"/>
  <sheetViews>
    <sheetView tabSelected="1" view="pageBreakPreview" zoomScaleSheetLayoutView="100" workbookViewId="0">
      <selection activeCell="B9" sqref="B9"/>
    </sheetView>
  </sheetViews>
  <sheetFormatPr defaultColWidth="9" defaultRowHeight="12.75" x14ac:dyDescent="0.2"/>
  <cols>
    <col min="1" max="1" width="9" customWidth="1"/>
    <col min="2" max="2" width="67.140625" customWidth="1"/>
  </cols>
  <sheetData>
    <row r="3" spans="2:2" ht="20.25" x14ac:dyDescent="0.3">
      <c r="B3" s="1"/>
    </row>
    <row r="4" spans="2:2" ht="18" x14ac:dyDescent="0.25">
      <c r="B4" s="99"/>
    </row>
    <row r="5" spans="2:2" ht="18" x14ac:dyDescent="0.25">
      <c r="B5" s="99"/>
    </row>
    <row r="6" spans="2:2" ht="18" x14ac:dyDescent="0.25">
      <c r="B6" s="99" t="s">
        <v>35</v>
      </c>
    </row>
    <row r="7" spans="2:2" ht="18" x14ac:dyDescent="0.25">
      <c r="B7" s="99"/>
    </row>
    <row r="8" spans="2:2" ht="18" x14ac:dyDescent="0.25">
      <c r="B8" s="99" t="s">
        <v>36</v>
      </c>
    </row>
    <row r="9" spans="2:2" ht="15" x14ac:dyDescent="0.25">
      <c r="B9" s="98" t="s">
        <v>197</v>
      </c>
    </row>
    <row r="10" spans="2:2" ht="20.25" x14ac:dyDescent="0.3">
      <c r="B10" s="1"/>
    </row>
    <row r="12" spans="2:2" ht="20.25" x14ac:dyDescent="0.3">
      <c r="B12" s="2"/>
    </row>
    <row r="13" spans="2:2" ht="47.25" customHeight="1" x14ac:dyDescent="0.3">
      <c r="B13" s="3" t="s">
        <v>181</v>
      </c>
    </row>
    <row r="14" spans="2:2" ht="20.25" x14ac:dyDescent="0.3">
      <c r="B14" s="2"/>
    </row>
    <row r="16" spans="2:2" ht="72" customHeight="1" x14ac:dyDescent="0.3">
      <c r="B16" s="3" t="s">
        <v>179</v>
      </c>
    </row>
    <row r="17" spans="2:2" ht="20.25" x14ac:dyDescent="0.3">
      <c r="B17" s="2" t="s">
        <v>182</v>
      </c>
    </row>
    <row r="18" spans="2:2" ht="20.25" x14ac:dyDescent="0.3">
      <c r="B18" s="1"/>
    </row>
    <row r="19" spans="2:2" ht="20.25" x14ac:dyDescent="0.3">
      <c r="B19" s="1"/>
    </row>
    <row r="20" spans="2:2" ht="20.25" x14ac:dyDescent="0.3">
      <c r="B20" s="97" t="s">
        <v>37</v>
      </c>
    </row>
    <row r="21" spans="2:2" ht="30" customHeight="1" x14ac:dyDescent="0.25">
      <c r="B21" s="4" t="s">
        <v>38</v>
      </c>
    </row>
    <row r="22" spans="2:2" ht="15.75" x14ac:dyDescent="0.25">
      <c r="B22" s="5"/>
    </row>
    <row r="23" spans="2:2" ht="18.75" customHeight="1" x14ac:dyDescent="0.25">
      <c r="B23" s="25" t="s">
        <v>47</v>
      </c>
    </row>
    <row r="24" spans="2:2" ht="50.25" customHeight="1" x14ac:dyDescent="0.25">
      <c r="B24" s="25" t="s">
        <v>48</v>
      </c>
    </row>
    <row r="25" spans="2:2" ht="54" customHeight="1" x14ac:dyDescent="0.25">
      <c r="B25" s="25" t="s">
        <v>49</v>
      </c>
    </row>
    <row r="26" spans="2:2" ht="39.75" customHeight="1" x14ac:dyDescent="0.25">
      <c r="B26" s="5" t="s">
        <v>183</v>
      </c>
    </row>
  </sheetData>
  <sheetProtection selectLockedCells="1" selectUnlockedCells="1"/>
  <phoneticPr fontId="0" type="noConversion"/>
  <pageMargins left="0.70866141732283472" right="0.70866141732283472" top="0.74803149606299213" bottom="0.74803149606299213" header="0.51181102362204722" footer="0.51181102362204722"/>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2"/>
  <sheetViews>
    <sheetView view="pageBreakPreview" zoomScaleNormal="100" workbookViewId="0">
      <selection activeCell="A6" sqref="A6"/>
    </sheetView>
  </sheetViews>
  <sheetFormatPr defaultRowHeight="12.75" x14ac:dyDescent="0.2"/>
  <cols>
    <col min="1" max="1" width="91.42578125" customWidth="1"/>
  </cols>
  <sheetData>
    <row r="1" spans="1:2" x14ac:dyDescent="0.2">
      <c r="A1" s="28" t="s">
        <v>150</v>
      </c>
    </row>
    <row r="2" spans="1:2" ht="25.5" x14ac:dyDescent="0.2">
      <c r="A2" s="29" t="s">
        <v>151</v>
      </c>
    </row>
    <row r="3" spans="1:2" ht="25.5" x14ac:dyDescent="0.2">
      <c r="A3" s="29" t="s">
        <v>152</v>
      </c>
    </row>
    <row r="4" spans="1:2" x14ac:dyDescent="0.2">
      <c r="A4" s="29" t="s">
        <v>153</v>
      </c>
    </row>
    <row r="5" spans="1:2" ht="25.5" x14ac:dyDescent="0.2">
      <c r="A5" s="29" t="s">
        <v>154</v>
      </c>
    </row>
    <row r="6" spans="1:2" ht="38.25" x14ac:dyDescent="0.2">
      <c r="A6" s="29" t="s">
        <v>155</v>
      </c>
    </row>
    <row r="7" spans="1:2" ht="38.25" x14ac:dyDescent="0.2">
      <c r="A7" s="29" t="s">
        <v>156</v>
      </c>
    </row>
    <row r="8" spans="1:2" ht="38.25" x14ac:dyDescent="0.2">
      <c r="A8" s="29" t="s">
        <v>157</v>
      </c>
    </row>
    <row r="9" spans="1:2" x14ac:dyDescent="0.2">
      <c r="A9" s="29" t="s">
        <v>158</v>
      </c>
    </row>
    <row r="10" spans="1:2" ht="25.5" x14ac:dyDescent="0.2">
      <c r="A10" s="29" t="s">
        <v>159</v>
      </c>
    </row>
    <row r="11" spans="1:2" ht="25.5" x14ac:dyDescent="0.2">
      <c r="A11" s="29" t="s">
        <v>160</v>
      </c>
    </row>
    <row r="12" spans="1:2" ht="38.25" x14ac:dyDescent="0.2">
      <c r="A12" s="29" t="s">
        <v>161</v>
      </c>
    </row>
    <row r="13" spans="1:2" ht="25.5" x14ac:dyDescent="0.2">
      <c r="A13" s="29" t="s">
        <v>162</v>
      </c>
    </row>
    <row r="14" spans="1:2" ht="25.5" x14ac:dyDescent="0.2">
      <c r="A14" s="29" t="s">
        <v>163</v>
      </c>
    </row>
    <row r="15" spans="1:2" ht="38.25" x14ac:dyDescent="0.2">
      <c r="A15" s="29" t="s">
        <v>164</v>
      </c>
    </row>
    <row r="16" spans="1:2" ht="38.25" x14ac:dyDescent="0.2">
      <c r="A16" s="29" t="s">
        <v>165</v>
      </c>
      <c r="B16" t="s">
        <v>179</v>
      </c>
    </row>
    <row r="17" spans="1:1" ht="25.5" x14ac:dyDescent="0.2">
      <c r="A17" s="29" t="s">
        <v>166</v>
      </c>
    </row>
    <row r="18" spans="1:1" x14ac:dyDescent="0.2">
      <c r="A18" s="29" t="s">
        <v>167</v>
      </c>
    </row>
    <row r="19" spans="1:1" ht="38.25" x14ac:dyDescent="0.2">
      <c r="A19" s="29" t="s">
        <v>168</v>
      </c>
    </row>
    <row r="20" spans="1:1" ht="63.75" x14ac:dyDescent="0.2">
      <c r="A20" s="29" t="s">
        <v>0</v>
      </c>
    </row>
    <row r="21" spans="1:1" ht="127.5" x14ac:dyDescent="0.2">
      <c r="A21" s="29" t="s">
        <v>1</v>
      </c>
    </row>
    <row r="22" spans="1:1" ht="140.25" x14ac:dyDescent="0.2">
      <c r="A22" s="29" t="s">
        <v>2</v>
      </c>
    </row>
    <row r="23" spans="1:1" ht="51" x14ac:dyDescent="0.2">
      <c r="A23" s="29" t="s">
        <v>3</v>
      </c>
    </row>
    <row r="24" spans="1:1" ht="114.75" x14ac:dyDescent="0.2">
      <c r="A24" s="29" t="s">
        <v>4</v>
      </c>
    </row>
    <row r="25" spans="1:1" x14ac:dyDescent="0.2">
      <c r="A25" s="29"/>
    </row>
    <row r="26" spans="1:1" x14ac:dyDescent="0.2">
      <c r="A26" s="28" t="s">
        <v>5</v>
      </c>
    </row>
    <row r="27" spans="1:1" x14ac:dyDescent="0.2">
      <c r="A27" s="29" t="s">
        <v>6</v>
      </c>
    </row>
    <row r="28" spans="1:1" x14ac:dyDescent="0.2">
      <c r="A28" s="29" t="s">
        <v>7</v>
      </c>
    </row>
    <row r="29" spans="1:1" x14ac:dyDescent="0.2">
      <c r="A29" s="29" t="s">
        <v>8</v>
      </c>
    </row>
    <row r="30" spans="1:1" x14ac:dyDescent="0.2">
      <c r="A30" s="29" t="s">
        <v>9</v>
      </c>
    </row>
    <row r="31" spans="1:1" x14ac:dyDescent="0.2">
      <c r="A31" s="29" t="s">
        <v>10</v>
      </c>
    </row>
    <row r="32" spans="1:1" x14ac:dyDescent="0.2">
      <c r="A32" s="29" t="s">
        <v>11</v>
      </c>
    </row>
    <row r="33" spans="1:1" x14ac:dyDescent="0.2">
      <c r="A33" s="29" t="s">
        <v>12</v>
      </c>
    </row>
    <row r="34" spans="1:1" x14ac:dyDescent="0.2">
      <c r="A34" s="29" t="s">
        <v>13</v>
      </c>
    </row>
    <row r="35" spans="1:1" x14ac:dyDescent="0.2">
      <c r="A35" s="29" t="s">
        <v>14</v>
      </c>
    </row>
    <row r="36" spans="1:1" x14ac:dyDescent="0.2">
      <c r="A36" s="29" t="s">
        <v>15</v>
      </c>
    </row>
    <row r="37" spans="1:1" ht="38.25" x14ac:dyDescent="0.2">
      <c r="A37" s="29" t="s">
        <v>16</v>
      </c>
    </row>
    <row r="38" spans="1:1" x14ac:dyDescent="0.2">
      <c r="A38" s="29" t="s">
        <v>17</v>
      </c>
    </row>
    <row r="39" spans="1:1" x14ac:dyDescent="0.2">
      <c r="A39" s="29" t="s">
        <v>18</v>
      </c>
    </row>
    <row r="40" spans="1:1" x14ac:dyDescent="0.2">
      <c r="A40" s="29" t="s">
        <v>19</v>
      </c>
    </row>
    <row r="41" spans="1:1" x14ac:dyDescent="0.2">
      <c r="A41" s="29" t="s">
        <v>20</v>
      </c>
    </row>
    <row r="42" spans="1:1" x14ac:dyDescent="0.2">
      <c r="A42" s="29" t="s">
        <v>21</v>
      </c>
    </row>
    <row r="43" spans="1:1" x14ac:dyDescent="0.2">
      <c r="A43" s="29" t="s">
        <v>22</v>
      </c>
    </row>
    <row r="44" spans="1:1" x14ac:dyDescent="0.2">
      <c r="A44" s="29" t="s">
        <v>23</v>
      </c>
    </row>
    <row r="45" spans="1:1" x14ac:dyDescent="0.2">
      <c r="A45" s="29" t="s">
        <v>24</v>
      </c>
    </row>
    <row r="46" spans="1:1" x14ac:dyDescent="0.2">
      <c r="A46" s="29" t="s">
        <v>25</v>
      </c>
    </row>
    <row r="47" spans="1:1" x14ac:dyDescent="0.2">
      <c r="A47" s="29" t="s">
        <v>26</v>
      </c>
    </row>
    <row r="48" spans="1:1" x14ac:dyDescent="0.2">
      <c r="A48" s="30" t="s">
        <v>27</v>
      </c>
    </row>
    <row r="49" spans="1:1" x14ac:dyDescent="0.2">
      <c r="A49" s="30" t="s">
        <v>28</v>
      </c>
    </row>
    <row r="50" spans="1:1" x14ac:dyDescent="0.2">
      <c r="A50" s="29" t="s">
        <v>29</v>
      </c>
    </row>
    <row r="51" spans="1:1" ht="25.5" x14ac:dyDescent="0.2">
      <c r="A51" s="29" t="s">
        <v>30</v>
      </c>
    </row>
    <row r="52" spans="1:1" x14ac:dyDescent="0.2">
      <c r="A52" s="31"/>
    </row>
  </sheetData>
  <phoneticPr fontId="11" type="noConversion"/>
  <pageMargins left="0.70866141732283472" right="0.70866141732283472" top="0.74803149606299213" bottom="0.7480314960629921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view="pageBreakPreview" zoomScaleNormal="100" workbookViewId="0">
      <selection activeCell="A10" sqref="A10:C10"/>
    </sheetView>
  </sheetViews>
  <sheetFormatPr defaultRowHeight="12.75" x14ac:dyDescent="0.2"/>
  <cols>
    <col min="1" max="1" width="6.5703125" customWidth="1"/>
    <col min="2" max="2" width="63.140625" customWidth="1"/>
    <col min="3" max="3" width="13.85546875" customWidth="1"/>
  </cols>
  <sheetData>
    <row r="1" spans="1:3" ht="20.25" x14ac:dyDescent="0.3">
      <c r="A1" s="1"/>
    </row>
    <row r="4" spans="1:3" x14ac:dyDescent="0.2">
      <c r="B4" s="32"/>
    </row>
    <row r="5" spans="1:3" ht="72" customHeight="1" x14ac:dyDescent="0.3">
      <c r="B5" s="3" t="str">
        <f>+naslovnica!B13</f>
        <v>Simbio d. o. o, Teharska cesta 49 
3000 Celje</v>
      </c>
    </row>
    <row r="6" spans="1:3" ht="42.75" customHeight="1" x14ac:dyDescent="0.2">
      <c r="B6" s="33" t="str">
        <f>+naslovnica!B17</f>
        <v>Št. načrta: REM-458/2021</v>
      </c>
    </row>
    <row r="8" spans="1:3" ht="45.75" customHeight="1" x14ac:dyDescent="0.3">
      <c r="B8" s="34" t="s">
        <v>31</v>
      </c>
      <c r="C8" s="35" t="s">
        <v>32</v>
      </c>
    </row>
    <row r="9" spans="1:3" ht="20.25" x14ac:dyDescent="0.3">
      <c r="B9" s="34"/>
      <c r="C9" s="35"/>
    </row>
    <row r="10" spans="1:3" ht="15.75" x14ac:dyDescent="0.25">
      <c r="A10" s="36" t="str">
        <f>+[1]Prezračevanje!A4</f>
        <v>2</v>
      </c>
      <c r="B10" s="37" t="str">
        <f>+VRV!B3</f>
        <v>VRV sistem</v>
      </c>
      <c r="C10" s="38">
        <f>+VRV!F186</f>
        <v>0</v>
      </c>
    </row>
    <row r="11" spans="1:3" ht="15.75" x14ac:dyDescent="0.25">
      <c r="A11" s="36"/>
      <c r="B11" s="37"/>
      <c r="C11" s="38"/>
    </row>
    <row r="12" spans="1:3" ht="16.5" thickBot="1" x14ac:dyDescent="0.3">
      <c r="A12" s="39"/>
      <c r="B12" s="40" t="s">
        <v>33</v>
      </c>
      <c r="C12" s="41">
        <f>SUM(C10:C11)</f>
        <v>0</v>
      </c>
    </row>
    <row r="13" spans="1:3" ht="15.75" x14ac:dyDescent="0.25">
      <c r="A13" s="39"/>
      <c r="B13" s="42"/>
      <c r="C13" s="38"/>
    </row>
    <row r="14" spans="1:3" ht="15.75" x14ac:dyDescent="0.25">
      <c r="A14" s="39"/>
      <c r="B14" s="43"/>
      <c r="C14" s="38"/>
    </row>
    <row r="15" spans="1:3" ht="15.75" x14ac:dyDescent="0.25">
      <c r="B15" s="44" t="s">
        <v>179</v>
      </c>
      <c r="C15" s="45"/>
    </row>
    <row r="16" spans="1:3" ht="20.25" x14ac:dyDescent="0.3">
      <c r="B16" s="1"/>
    </row>
    <row r="17" spans="1:2" ht="20.25" x14ac:dyDescent="0.3">
      <c r="A17" s="6"/>
      <c r="B17" s="2"/>
    </row>
    <row r="18" spans="1:2" ht="20.25" x14ac:dyDescent="0.3">
      <c r="B18" s="2"/>
    </row>
  </sheetData>
  <phoneticPr fontId="11" type="noConversion"/>
  <pageMargins left="0.70866141732283472" right="0.7086614173228347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
  <sheetViews>
    <sheetView view="pageBreakPreview" topLeftCell="A169" zoomScaleNormal="100" workbookViewId="0">
      <selection activeCell="B173" sqref="B173"/>
    </sheetView>
  </sheetViews>
  <sheetFormatPr defaultColWidth="8.85546875" defaultRowHeight="15" x14ac:dyDescent="0.25"/>
  <cols>
    <col min="1" max="1" width="4.7109375" style="54" customWidth="1"/>
    <col min="2" max="2" width="52.7109375" style="21" customWidth="1"/>
    <col min="3" max="3" width="8.140625" style="56" customWidth="1"/>
    <col min="4" max="4" width="10.85546875" style="56" customWidth="1"/>
    <col min="5" max="5" width="14.140625" style="57" customWidth="1"/>
    <col min="6" max="6" width="16.140625" style="58" customWidth="1"/>
    <col min="7" max="7" width="10.7109375" style="22" customWidth="1"/>
    <col min="8" max="16384" width="8.85546875" style="18"/>
  </cols>
  <sheetData>
    <row r="1" spans="1:6" x14ac:dyDescent="0.25">
      <c r="A1" s="82"/>
      <c r="B1" s="86" t="str">
        <f>naslovnica!B13</f>
        <v>Simbio d. o. o, Teharska cesta 49 
3000 Celje</v>
      </c>
      <c r="C1" s="83"/>
      <c r="D1" s="87" t="s">
        <v>180</v>
      </c>
      <c r="E1" s="88"/>
      <c r="F1" s="89"/>
    </row>
    <row r="2" spans="1:6" x14ac:dyDescent="0.25">
      <c r="A2" s="82"/>
      <c r="B2" s="86" t="str">
        <f>naslovnica!B16</f>
        <v xml:space="preserve">VRV sistem hlajenja </v>
      </c>
      <c r="C2" s="83"/>
      <c r="D2" s="86" t="str">
        <f>naslovnica!B17</f>
        <v>Št. načrta: REM-458/2021</v>
      </c>
      <c r="E2" s="84"/>
      <c r="F2" s="85"/>
    </row>
    <row r="3" spans="1:6" x14ac:dyDescent="0.25">
      <c r="A3" s="47" t="s">
        <v>149</v>
      </c>
      <c r="B3" s="48" t="s">
        <v>148</v>
      </c>
      <c r="C3" s="8"/>
      <c r="D3" s="8"/>
      <c r="E3" s="49"/>
      <c r="F3" s="50"/>
    </row>
    <row r="4" spans="1:6" x14ac:dyDescent="0.25">
      <c r="A4" s="51"/>
      <c r="B4" s="52"/>
      <c r="C4" s="12"/>
      <c r="D4" s="12"/>
      <c r="E4" s="9"/>
      <c r="F4" s="50"/>
    </row>
    <row r="5" spans="1:6" x14ac:dyDescent="0.25">
      <c r="A5" s="10" t="s">
        <v>39</v>
      </c>
      <c r="B5" s="11" t="s">
        <v>40</v>
      </c>
      <c r="C5" s="53" t="s">
        <v>41</v>
      </c>
      <c r="D5" s="53" t="s">
        <v>42</v>
      </c>
      <c r="E5" s="13" t="s">
        <v>189</v>
      </c>
      <c r="F5" s="13" t="s">
        <v>43</v>
      </c>
    </row>
    <row r="7" spans="1:6" x14ac:dyDescent="0.25">
      <c r="B7" s="55" t="s">
        <v>51</v>
      </c>
    </row>
    <row r="8" spans="1:6" ht="30" x14ac:dyDescent="0.25">
      <c r="A8" s="17">
        <f>+$A$3+COUNT(A$4:A7)*0.01+0.01</f>
        <v>2.0099999999999998</v>
      </c>
      <c r="B8" s="59" t="s">
        <v>52</v>
      </c>
      <c r="C8" s="60"/>
      <c r="D8" s="60"/>
      <c r="E8" s="61"/>
    </row>
    <row r="9" spans="1:6" x14ac:dyDescent="0.25">
      <c r="B9" s="59" t="s">
        <v>53</v>
      </c>
      <c r="C9" s="60"/>
      <c r="D9" s="60"/>
      <c r="E9" s="61"/>
    </row>
    <row r="10" spans="1:6" ht="75" x14ac:dyDescent="0.25">
      <c r="B10" s="59" t="s">
        <v>54</v>
      </c>
      <c r="C10" s="60"/>
      <c r="D10" s="60"/>
      <c r="E10" s="61"/>
    </row>
    <row r="11" spans="1:6" ht="60" x14ac:dyDescent="0.25">
      <c r="B11" s="59" t="s">
        <v>190</v>
      </c>
      <c r="C11" s="60"/>
      <c r="D11" s="60"/>
      <c r="E11" s="61"/>
    </row>
    <row r="12" spans="1:6" ht="75" x14ac:dyDescent="0.25">
      <c r="B12" s="59" t="s">
        <v>55</v>
      </c>
      <c r="C12" s="60"/>
      <c r="D12" s="60"/>
      <c r="E12" s="61"/>
    </row>
    <row r="13" spans="1:6" ht="45" x14ac:dyDescent="0.25">
      <c r="B13" s="59" t="s">
        <v>176</v>
      </c>
      <c r="C13" s="60"/>
      <c r="D13" s="60"/>
      <c r="E13" s="61"/>
    </row>
    <row r="14" spans="1:6" ht="75" x14ac:dyDescent="0.25">
      <c r="B14" s="59" t="s">
        <v>56</v>
      </c>
      <c r="C14" s="60"/>
      <c r="D14" s="60"/>
      <c r="E14" s="61"/>
    </row>
    <row r="15" spans="1:6" ht="120" x14ac:dyDescent="0.25">
      <c r="B15" s="59" t="s">
        <v>57</v>
      </c>
      <c r="C15" s="60"/>
      <c r="D15" s="60"/>
      <c r="E15" s="61"/>
    </row>
    <row r="16" spans="1:6" x14ac:dyDescent="0.25">
      <c r="B16" s="59" t="s">
        <v>179</v>
      </c>
      <c r="C16" s="60"/>
      <c r="D16" s="60"/>
      <c r="E16" s="61"/>
    </row>
    <row r="17" spans="2:5" ht="45" x14ac:dyDescent="0.25">
      <c r="B17" s="59" t="s">
        <v>58</v>
      </c>
      <c r="C17" s="60"/>
      <c r="D17" s="60"/>
      <c r="E17" s="61"/>
    </row>
    <row r="18" spans="2:5" ht="30" x14ac:dyDescent="0.25">
      <c r="B18" s="59" t="s">
        <v>59</v>
      </c>
      <c r="C18" s="60"/>
      <c r="D18" s="60"/>
      <c r="E18" s="61"/>
    </row>
    <row r="19" spans="2:5" ht="135" x14ac:dyDescent="0.25">
      <c r="B19" s="59" t="s">
        <v>60</v>
      </c>
      <c r="C19" s="60"/>
      <c r="D19" s="60"/>
      <c r="E19" s="61"/>
    </row>
    <row r="20" spans="2:5" ht="30" x14ac:dyDescent="0.25">
      <c r="B20" s="59" t="s">
        <v>61</v>
      </c>
      <c r="C20" s="60"/>
      <c r="D20" s="60"/>
      <c r="E20" s="61"/>
    </row>
    <row r="21" spans="2:5" ht="90" x14ac:dyDescent="0.25">
      <c r="B21" s="59" t="s">
        <v>62</v>
      </c>
      <c r="C21" s="60"/>
      <c r="D21" s="60"/>
      <c r="E21" s="61"/>
    </row>
    <row r="22" spans="2:5" ht="75" x14ac:dyDescent="0.25">
      <c r="B22" s="59" t="s">
        <v>63</v>
      </c>
      <c r="C22" s="60"/>
      <c r="D22" s="60"/>
      <c r="E22" s="61"/>
    </row>
    <row r="23" spans="2:5" ht="45" x14ac:dyDescent="0.25">
      <c r="B23" s="59" t="s">
        <v>64</v>
      </c>
      <c r="C23" s="60"/>
      <c r="D23" s="60"/>
      <c r="E23" s="61"/>
    </row>
    <row r="24" spans="2:5" ht="120" x14ac:dyDescent="0.25">
      <c r="B24" s="62" t="s">
        <v>177</v>
      </c>
      <c r="C24" s="60"/>
      <c r="D24" s="60"/>
      <c r="E24" s="61"/>
    </row>
    <row r="25" spans="2:5" ht="30" x14ac:dyDescent="0.25">
      <c r="B25" s="59" t="s">
        <v>65</v>
      </c>
      <c r="C25" s="60"/>
      <c r="D25" s="60"/>
      <c r="E25" s="61"/>
    </row>
    <row r="26" spans="2:5" ht="90" x14ac:dyDescent="0.25">
      <c r="B26" s="59" t="s">
        <v>66</v>
      </c>
      <c r="C26" s="60"/>
      <c r="D26" s="60"/>
      <c r="E26" s="61"/>
    </row>
    <row r="27" spans="2:5" ht="45" x14ac:dyDescent="0.25">
      <c r="B27" s="59" t="s">
        <v>67</v>
      </c>
      <c r="C27" s="60"/>
      <c r="D27" s="60"/>
      <c r="E27" s="61"/>
    </row>
    <row r="28" spans="2:5" x14ac:dyDescent="0.25">
      <c r="B28" s="63" t="s">
        <v>68</v>
      </c>
      <c r="C28" s="60"/>
      <c r="D28" s="60"/>
      <c r="E28" s="61"/>
    </row>
    <row r="29" spans="2:5" ht="30" x14ac:dyDescent="0.25">
      <c r="B29" s="59" t="s">
        <v>69</v>
      </c>
      <c r="C29" s="60"/>
      <c r="D29" s="60"/>
      <c r="E29" s="61"/>
    </row>
    <row r="30" spans="2:5" x14ac:dyDescent="0.25">
      <c r="B30" s="59" t="s">
        <v>70</v>
      </c>
      <c r="C30" s="60"/>
      <c r="D30" s="60"/>
      <c r="E30" s="61"/>
    </row>
    <row r="31" spans="2:5" x14ac:dyDescent="0.25">
      <c r="B31" s="59" t="s">
        <v>192</v>
      </c>
      <c r="C31" s="60"/>
      <c r="D31" s="60"/>
      <c r="E31" s="61"/>
    </row>
    <row r="32" spans="2:5" ht="30" x14ac:dyDescent="0.25">
      <c r="B32" s="59" t="s">
        <v>193</v>
      </c>
      <c r="C32" s="60"/>
      <c r="D32" s="60"/>
      <c r="E32" s="61"/>
    </row>
    <row r="33" spans="2:5" x14ac:dyDescent="0.25">
      <c r="B33" s="59" t="s">
        <v>71</v>
      </c>
      <c r="C33" s="60"/>
      <c r="D33" s="60"/>
      <c r="E33" s="61"/>
    </row>
    <row r="34" spans="2:5" ht="30" x14ac:dyDescent="0.25">
      <c r="B34" s="59" t="s">
        <v>191</v>
      </c>
      <c r="C34" s="60"/>
      <c r="D34" s="60"/>
      <c r="E34" s="61"/>
    </row>
    <row r="35" spans="2:5" x14ac:dyDescent="0.25">
      <c r="B35" s="59" t="s">
        <v>72</v>
      </c>
      <c r="C35" s="60"/>
      <c r="D35" s="60"/>
      <c r="E35" s="61"/>
    </row>
    <row r="36" spans="2:5" x14ac:dyDescent="0.25">
      <c r="B36" s="59" t="s">
        <v>73</v>
      </c>
      <c r="C36" s="60"/>
      <c r="D36" s="60"/>
      <c r="E36" s="61"/>
    </row>
    <row r="37" spans="2:5" x14ac:dyDescent="0.25">
      <c r="B37" s="59" t="s">
        <v>74</v>
      </c>
      <c r="C37" s="60"/>
      <c r="D37" s="60"/>
      <c r="E37" s="61"/>
    </row>
    <row r="38" spans="2:5" x14ac:dyDescent="0.25">
      <c r="B38" s="59" t="s">
        <v>75</v>
      </c>
      <c r="C38" s="60"/>
      <c r="D38" s="60"/>
      <c r="E38" s="61"/>
    </row>
    <row r="39" spans="2:5" x14ac:dyDescent="0.25">
      <c r="B39" s="59" t="s">
        <v>76</v>
      </c>
      <c r="C39" s="60"/>
      <c r="D39" s="60"/>
      <c r="E39" s="61"/>
    </row>
    <row r="40" spans="2:5" x14ac:dyDescent="0.25">
      <c r="B40" s="59" t="s">
        <v>77</v>
      </c>
      <c r="C40" s="60"/>
      <c r="D40" s="60"/>
      <c r="E40" s="61"/>
    </row>
    <row r="41" spans="2:5" x14ac:dyDescent="0.25">
      <c r="B41" s="59" t="s">
        <v>78</v>
      </c>
      <c r="C41" s="60"/>
      <c r="D41" s="60"/>
      <c r="E41" s="61"/>
    </row>
    <row r="42" spans="2:5" x14ac:dyDescent="0.25">
      <c r="B42" s="59" t="s">
        <v>79</v>
      </c>
      <c r="C42" s="60"/>
      <c r="D42" s="60"/>
      <c r="E42" s="61"/>
    </row>
    <row r="43" spans="2:5" x14ac:dyDescent="0.25">
      <c r="B43" s="59" t="s">
        <v>80</v>
      </c>
      <c r="C43" s="60"/>
      <c r="D43" s="60"/>
      <c r="E43" s="61"/>
    </row>
    <row r="44" spans="2:5" x14ac:dyDescent="0.25">
      <c r="B44" s="59" t="s">
        <v>81</v>
      </c>
      <c r="C44" s="60"/>
      <c r="D44" s="60"/>
      <c r="E44" s="61"/>
    </row>
    <row r="45" spans="2:5" x14ac:dyDescent="0.25">
      <c r="B45" s="59" t="s">
        <v>82</v>
      </c>
      <c r="C45" s="60"/>
      <c r="D45" s="60"/>
      <c r="E45" s="61"/>
    </row>
    <row r="46" spans="2:5" x14ac:dyDescent="0.25">
      <c r="B46" s="59" t="s">
        <v>83</v>
      </c>
      <c r="C46" s="60"/>
      <c r="D46" s="60"/>
      <c r="E46" s="61"/>
    </row>
    <row r="47" spans="2:5" x14ac:dyDescent="0.25">
      <c r="B47" s="59" t="s">
        <v>84</v>
      </c>
      <c r="C47" s="60"/>
      <c r="D47" s="60"/>
      <c r="E47" s="61"/>
    </row>
    <row r="48" spans="2:5" x14ac:dyDescent="0.25">
      <c r="B48" s="59" t="s">
        <v>85</v>
      </c>
      <c r="C48" s="60"/>
      <c r="D48" s="60"/>
      <c r="E48" s="61"/>
    </row>
    <row r="49" spans="1:6" x14ac:dyDescent="0.25">
      <c r="B49" s="63" t="s">
        <v>86</v>
      </c>
      <c r="C49" s="60"/>
      <c r="D49" s="60"/>
      <c r="E49" s="61"/>
    </row>
    <row r="50" spans="1:6" x14ac:dyDescent="0.25">
      <c r="B50" s="59" t="s">
        <v>87</v>
      </c>
      <c r="C50" s="60"/>
      <c r="D50" s="60"/>
      <c r="E50" s="61"/>
    </row>
    <row r="51" spans="1:6" x14ac:dyDescent="0.25">
      <c r="A51" s="67"/>
      <c r="B51" s="68" t="s">
        <v>88</v>
      </c>
      <c r="C51" s="69" t="s">
        <v>44</v>
      </c>
      <c r="D51" s="69">
        <v>1</v>
      </c>
      <c r="E51" s="90">
        <v>0</v>
      </c>
      <c r="F51" s="70">
        <f>D51*E51</f>
        <v>0</v>
      </c>
    </row>
    <row r="52" spans="1:6" x14ac:dyDescent="0.25">
      <c r="B52" s="59"/>
      <c r="C52" s="60"/>
      <c r="D52" s="60"/>
      <c r="E52" s="61"/>
    </row>
    <row r="53" spans="1:6" x14ac:dyDescent="0.25">
      <c r="B53" s="59"/>
      <c r="C53" s="60"/>
      <c r="D53" s="60"/>
      <c r="E53" s="61"/>
    </row>
    <row r="54" spans="1:6" ht="45" x14ac:dyDescent="0.25">
      <c r="A54" s="17">
        <f>+$A$3+COUNT(A$4:A53)*0.01+0.01</f>
        <v>2.0199999999999996</v>
      </c>
      <c r="B54" s="59" t="s">
        <v>89</v>
      </c>
      <c r="C54" s="60"/>
      <c r="D54" s="60"/>
      <c r="E54" s="61"/>
    </row>
    <row r="55" spans="1:6" ht="60" x14ac:dyDescent="0.25">
      <c r="B55" s="59" t="s">
        <v>90</v>
      </c>
      <c r="C55" s="60"/>
      <c r="D55" s="60"/>
      <c r="E55" s="61"/>
    </row>
    <row r="56" spans="1:6" ht="75" x14ac:dyDescent="0.25">
      <c r="B56" s="59" t="s">
        <v>91</v>
      </c>
      <c r="C56" s="60"/>
      <c r="D56" s="60"/>
      <c r="E56" s="61"/>
    </row>
    <row r="57" spans="1:6" ht="60" x14ac:dyDescent="0.25">
      <c r="B57" s="59" t="s">
        <v>92</v>
      </c>
      <c r="C57" s="60"/>
      <c r="D57" s="60"/>
      <c r="E57" s="61"/>
    </row>
    <row r="58" spans="1:6" ht="30" x14ac:dyDescent="0.25">
      <c r="B58" s="59" t="s">
        <v>93</v>
      </c>
      <c r="C58" s="60"/>
      <c r="D58" s="60"/>
      <c r="E58" s="61"/>
    </row>
    <row r="59" spans="1:6" ht="30" x14ac:dyDescent="0.25">
      <c r="B59" s="59" t="s">
        <v>94</v>
      </c>
      <c r="C59" s="60"/>
      <c r="D59" s="60"/>
      <c r="E59" s="61"/>
    </row>
    <row r="60" spans="1:6" ht="60" x14ac:dyDescent="0.25">
      <c r="B60" s="59" t="s">
        <v>95</v>
      </c>
      <c r="C60" s="60"/>
      <c r="D60" s="60"/>
      <c r="E60" s="61"/>
    </row>
    <row r="61" spans="1:6" x14ac:dyDescent="0.25">
      <c r="B61" s="63" t="s">
        <v>68</v>
      </c>
      <c r="C61" s="60"/>
      <c r="D61" s="60"/>
      <c r="E61" s="61"/>
    </row>
    <row r="62" spans="1:6" x14ac:dyDescent="0.25">
      <c r="B62" s="59" t="s">
        <v>96</v>
      </c>
      <c r="C62" s="60"/>
      <c r="D62" s="60"/>
      <c r="E62" s="61"/>
    </row>
    <row r="63" spans="1:6" x14ac:dyDescent="0.25">
      <c r="B63" s="59" t="s">
        <v>97</v>
      </c>
      <c r="C63" s="60"/>
      <c r="D63" s="60"/>
      <c r="E63" s="61"/>
    </row>
    <row r="64" spans="1:6" x14ac:dyDescent="0.25">
      <c r="B64" s="59" t="s">
        <v>98</v>
      </c>
      <c r="C64" s="60"/>
      <c r="D64" s="60"/>
      <c r="E64" s="61"/>
    </row>
    <row r="65" spans="1:6" x14ac:dyDescent="0.25">
      <c r="B65" s="59" t="s">
        <v>99</v>
      </c>
      <c r="C65" s="60"/>
      <c r="D65" s="60"/>
      <c r="E65" s="61"/>
    </row>
    <row r="66" spans="1:6" x14ac:dyDescent="0.25">
      <c r="B66" s="59" t="s">
        <v>100</v>
      </c>
      <c r="C66" s="60"/>
      <c r="D66" s="60"/>
      <c r="E66" s="61"/>
    </row>
    <row r="67" spans="1:6" ht="30" x14ac:dyDescent="0.25">
      <c r="B67" s="59" t="s">
        <v>101</v>
      </c>
      <c r="C67" s="60"/>
      <c r="D67" s="60"/>
      <c r="E67" s="61"/>
    </row>
    <row r="68" spans="1:6" x14ac:dyDescent="0.25">
      <c r="B68" s="59" t="s">
        <v>102</v>
      </c>
      <c r="C68" s="60"/>
      <c r="D68" s="60"/>
      <c r="E68" s="61"/>
    </row>
    <row r="69" spans="1:6" x14ac:dyDescent="0.25">
      <c r="B69" s="59" t="s">
        <v>103</v>
      </c>
      <c r="C69" s="60"/>
      <c r="D69" s="60"/>
      <c r="E69" s="61"/>
    </row>
    <row r="70" spans="1:6" x14ac:dyDescent="0.25">
      <c r="B70" s="59" t="s">
        <v>104</v>
      </c>
      <c r="C70" s="60"/>
      <c r="D70" s="60"/>
      <c r="E70" s="61"/>
    </row>
    <row r="71" spans="1:6" x14ac:dyDescent="0.25">
      <c r="B71" s="59" t="s">
        <v>105</v>
      </c>
      <c r="C71" s="60"/>
      <c r="D71" s="60"/>
      <c r="E71" s="61"/>
    </row>
    <row r="72" spans="1:6" x14ac:dyDescent="0.25">
      <c r="B72" s="59" t="s">
        <v>106</v>
      </c>
      <c r="C72" s="60"/>
      <c r="D72" s="60"/>
      <c r="E72" s="61"/>
    </row>
    <row r="73" spans="1:6" x14ac:dyDescent="0.25">
      <c r="B73" s="64" t="s">
        <v>107</v>
      </c>
      <c r="C73" s="60"/>
      <c r="D73" s="60"/>
      <c r="E73" s="61"/>
    </row>
    <row r="74" spans="1:6" x14ac:dyDescent="0.25">
      <c r="B74" s="59" t="s">
        <v>108</v>
      </c>
      <c r="C74" s="60"/>
      <c r="D74" s="60"/>
      <c r="E74" s="61"/>
    </row>
    <row r="75" spans="1:6" x14ac:dyDescent="0.25">
      <c r="B75" s="63" t="s">
        <v>86</v>
      </c>
      <c r="C75" s="60"/>
      <c r="D75" s="60"/>
      <c r="E75" s="61"/>
    </row>
    <row r="76" spans="1:6" x14ac:dyDescent="0.25">
      <c r="B76" s="59" t="s">
        <v>87</v>
      </c>
      <c r="C76" s="60"/>
      <c r="D76" s="60"/>
      <c r="E76" s="61"/>
    </row>
    <row r="77" spans="1:6" x14ac:dyDescent="0.25">
      <c r="A77" s="67"/>
      <c r="B77" s="68" t="s">
        <v>109</v>
      </c>
      <c r="C77" s="69" t="s">
        <v>44</v>
      </c>
      <c r="D77" s="69">
        <v>10</v>
      </c>
      <c r="E77" s="91">
        <v>0</v>
      </c>
      <c r="F77" s="70">
        <f>D77*E77</f>
        <v>0</v>
      </c>
    </row>
    <row r="78" spans="1:6" x14ac:dyDescent="0.25">
      <c r="B78" s="59"/>
      <c r="C78" s="60"/>
      <c r="D78" s="60"/>
      <c r="E78" s="61"/>
    </row>
    <row r="79" spans="1:6" x14ac:dyDescent="0.25">
      <c r="B79" s="59"/>
      <c r="C79" s="60"/>
      <c r="D79" s="60"/>
      <c r="E79" s="61"/>
    </row>
    <row r="80" spans="1:6" x14ac:dyDescent="0.25">
      <c r="A80" s="17">
        <f>+$A$3+COUNT(A$4:A79)*0.01+0.01</f>
        <v>2.0299999999999998</v>
      </c>
      <c r="B80" s="63" t="s">
        <v>68</v>
      </c>
      <c r="C80" s="60"/>
      <c r="D80" s="60"/>
      <c r="E80" s="61"/>
    </row>
    <row r="81" spans="1:6" x14ac:dyDescent="0.25">
      <c r="B81" s="59" t="s">
        <v>184</v>
      </c>
      <c r="C81" s="60"/>
      <c r="D81" s="60"/>
      <c r="E81" s="61"/>
    </row>
    <row r="82" spans="1:6" x14ac:dyDescent="0.25">
      <c r="B82" s="59" t="s">
        <v>185</v>
      </c>
      <c r="C82" s="60"/>
      <c r="D82" s="60"/>
      <c r="E82" s="61"/>
    </row>
    <row r="83" spans="1:6" x14ac:dyDescent="0.25">
      <c r="B83" s="59" t="s">
        <v>98</v>
      </c>
      <c r="C83" s="60"/>
      <c r="D83" s="60"/>
      <c r="E83" s="61"/>
    </row>
    <row r="84" spans="1:6" x14ac:dyDescent="0.25">
      <c r="B84" s="59" t="s">
        <v>186</v>
      </c>
      <c r="C84" s="60"/>
      <c r="D84" s="60"/>
      <c r="E84" s="61"/>
    </row>
    <row r="85" spans="1:6" x14ac:dyDescent="0.25">
      <c r="B85" s="59" t="s">
        <v>187</v>
      </c>
      <c r="C85" s="60"/>
      <c r="D85" s="60"/>
      <c r="E85" s="61"/>
    </row>
    <row r="86" spans="1:6" ht="33" x14ac:dyDescent="0.25">
      <c r="B86" s="59" t="s">
        <v>188</v>
      </c>
      <c r="C86" s="60"/>
      <c r="D86" s="60"/>
      <c r="E86" s="61"/>
    </row>
    <row r="87" spans="1:6" x14ac:dyDescent="0.25">
      <c r="B87" s="59" t="s">
        <v>102</v>
      </c>
      <c r="C87" s="60"/>
      <c r="D87" s="60"/>
      <c r="E87" s="61"/>
    </row>
    <row r="88" spans="1:6" x14ac:dyDescent="0.25">
      <c r="B88" s="59" t="s">
        <v>103</v>
      </c>
      <c r="C88" s="60"/>
      <c r="D88" s="60"/>
      <c r="E88" s="61"/>
    </row>
    <row r="89" spans="1:6" x14ac:dyDescent="0.25">
      <c r="B89" s="59" t="s">
        <v>104</v>
      </c>
      <c r="C89" s="60"/>
      <c r="D89" s="60"/>
      <c r="E89" s="61"/>
    </row>
    <row r="90" spans="1:6" x14ac:dyDescent="0.25">
      <c r="B90" s="59" t="s">
        <v>110</v>
      </c>
      <c r="C90" s="60"/>
      <c r="D90" s="60"/>
      <c r="E90" s="61"/>
    </row>
    <row r="91" spans="1:6" x14ac:dyDescent="0.25">
      <c r="B91" s="59" t="s">
        <v>111</v>
      </c>
      <c r="C91" s="60"/>
      <c r="D91" s="60"/>
      <c r="E91" s="61"/>
    </row>
    <row r="92" spans="1:6" x14ac:dyDescent="0.25">
      <c r="B92" s="64" t="s">
        <v>107</v>
      </c>
      <c r="C92" s="60"/>
      <c r="D92" s="60"/>
      <c r="E92" s="61"/>
    </row>
    <row r="93" spans="1:6" x14ac:dyDescent="0.25">
      <c r="B93" s="59" t="s">
        <v>108</v>
      </c>
      <c r="C93" s="60"/>
      <c r="D93" s="60"/>
      <c r="E93" s="61"/>
    </row>
    <row r="94" spans="1:6" x14ac:dyDescent="0.25">
      <c r="B94" s="63" t="s">
        <v>86</v>
      </c>
      <c r="C94" s="60"/>
      <c r="D94" s="60"/>
      <c r="E94" s="61"/>
    </row>
    <row r="95" spans="1:6" x14ac:dyDescent="0.25">
      <c r="B95" s="59" t="s">
        <v>87</v>
      </c>
      <c r="C95" s="60"/>
      <c r="D95" s="60"/>
      <c r="E95" s="61"/>
    </row>
    <row r="96" spans="1:6" x14ac:dyDescent="0.25">
      <c r="A96" s="67"/>
      <c r="B96" s="68" t="s">
        <v>112</v>
      </c>
      <c r="C96" s="69" t="s">
        <v>44</v>
      </c>
      <c r="D96" s="69">
        <v>10</v>
      </c>
      <c r="E96" s="91">
        <v>0</v>
      </c>
      <c r="F96" s="70">
        <f>D96*E96</f>
        <v>0</v>
      </c>
    </row>
    <row r="97" spans="1:6" x14ac:dyDescent="0.25">
      <c r="B97" s="59"/>
      <c r="C97" s="60"/>
      <c r="D97" s="60"/>
      <c r="E97" s="61"/>
    </row>
    <row r="98" spans="1:6" x14ac:dyDescent="0.25">
      <c r="B98" s="59"/>
      <c r="C98" s="60"/>
      <c r="D98" s="60"/>
      <c r="E98" s="61"/>
    </row>
    <row r="99" spans="1:6" ht="60" x14ac:dyDescent="0.25">
      <c r="A99" s="17">
        <f>+$A$3+COUNT(A$4:A98)*0.01+0.01</f>
        <v>2.0399999999999996</v>
      </c>
      <c r="B99" s="59" t="s">
        <v>113</v>
      </c>
      <c r="C99" s="60"/>
      <c r="D99" s="60"/>
      <c r="E99" s="61"/>
    </row>
    <row r="100" spans="1:6" ht="60" x14ac:dyDescent="0.25">
      <c r="B100" s="59" t="s">
        <v>114</v>
      </c>
      <c r="C100" s="60"/>
      <c r="D100" s="60"/>
      <c r="E100" s="61"/>
    </row>
    <row r="101" spans="1:6" ht="45" x14ac:dyDescent="0.25">
      <c r="B101" s="59" t="s">
        <v>115</v>
      </c>
      <c r="C101" s="60"/>
      <c r="D101" s="60"/>
      <c r="E101" s="61"/>
    </row>
    <row r="102" spans="1:6" ht="75" x14ac:dyDescent="0.25">
      <c r="B102" s="59" t="s">
        <v>116</v>
      </c>
      <c r="C102" s="60"/>
      <c r="D102" s="60"/>
      <c r="E102" s="61"/>
    </row>
    <row r="103" spans="1:6" x14ac:dyDescent="0.25">
      <c r="B103" s="63" t="s">
        <v>86</v>
      </c>
      <c r="C103" s="60"/>
      <c r="D103" s="60"/>
      <c r="E103" s="61"/>
    </row>
    <row r="104" spans="1:6" x14ac:dyDescent="0.25">
      <c r="B104" s="59" t="s">
        <v>87</v>
      </c>
      <c r="C104" s="60"/>
      <c r="D104" s="60"/>
      <c r="E104" s="61"/>
    </row>
    <row r="105" spans="1:6" x14ac:dyDescent="0.25">
      <c r="A105" s="67"/>
      <c r="B105" s="68" t="s">
        <v>117</v>
      </c>
      <c r="C105" s="69" t="s">
        <v>44</v>
      </c>
      <c r="D105" s="69">
        <v>20</v>
      </c>
      <c r="E105" s="91">
        <v>0</v>
      </c>
      <c r="F105" s="70">
        <f>D105*E105</f>
        <v>0</v>
      </c>
    </row>
    <row r="106" spans="1:6" x14ac:dyDescent="0.25">
      <c r="B106" s="59"/>
      <c r="C106" s="60"/>
      <c r="D106" s="60"/>
      <c r="E106" s="61"/>
    </row>
    <row r="107" spans="1:6" x14ac:dyDescent="0.25">
      <c r="B107" s="59"/>
      <c r="C107" s="60"/>
      <c r="D107" s="60"/>
      <c r="E107" s="61"/>
    </row>
    <row r="108" spans="1:6" ht="45" x14ac:dyDescent="0.25">
      <c r="A108" s="17">
        <f>+$A$3+COUNT(A$4:A107)*0.01+0.01</f>
        <v>2.0499999999999998</v>
      </c>
      <c r="B108" s="59" t="s">
        <v>118</v>
      </c>
      <c r="C108" s="60"/>
      <c r="D108" s="60"/>
      <c r="E108" s="61"/>
    </row>
    <row r="109" spans="1:6" ht="90" x14ac:dyDescent="0.25">
      <c r="B109" s="59" t="s">
        <v>119</v>
      </c>
      <c r="C109" s="60"/>
      <c r="D109" s="60"/>
      <c r="E109" s="61"/>
    </row>
    <row r="110" spans="1:6" ht="75" x14ac:dyDescent="0.25">
      <c r="B110" s="59" t="s">
        <v>120</v>
      </c>
      <c r="C110" s="60"/>
      <c r="D110" s="60"/>
      <c r="E110" s="61"/>
    </row>
    <row r="111" spans="1:6" x14ac:dyDescent="0.25">
      <c r="B111" s="59" t="s">
        <v>121</v>
      </c>
      <c r="C111" s="60"/>
      <c r="D111" s="60"/>
      <c r="E111" s="61"/>
    </row>
    <row r="112" spans="1:6" ht="75" x14ac:dyDescent="0.25">
      <c r="B112" s="59" t="s">
        <v>122</v>
      </c>
      <c r="C112" s="60"/>
      <c r="D112" s="60"/>
      <c r="E112" s="61"/>
    </row>
    <row r="113" spans="1:6" ht="60" x14ac:dyDescent="0.25">
      <c r="B113" s="59" t="s">
        <v>123</v>
      </c>
      <c r="C113" s="60"/>
      <c r="D113" s="60"/>
      <c r="E113" s="61"/>
    </row>
    <row r="114" spans="1:6" ht="75" x14ac:dyDescent="0.25">
      <c r="B114" s="59" t="s">
        <v>124</v>
      </c>
      <c r="C114" s="60"/>
      <c r="D114" s="60"/>
      <c r="E114" s="61"/>
    </row>
    <row r="115" spans="1:6" x14ac:dyDescent="0.25">
      <c r="B115" s="63" t="s">
        <v>86</v>
      </c>
      <c r="C115" s="60"/>
      <c r="D115" s="60"/>
      <c r="E115" s="61"/>
    </row>
    <row r="116" spans="1:6" x14ac:dyDescent="0.25">
      <c r="B116" s="59" t="s">
        <v>87</v>
      </c>
      <c r="C116" s="60"/>
      <c r="D116" s="60"/>
      <c r="E116" s="61"/>
    </row>
    <row r="117" spans="1:6" x14ac:dyDescent="0.25">
      <c r="A117" s="67"/>
      <c r="B117" s="68" t="s">
        <v>125</v>
      </c>
      <c r="C117" s="69" t="s">
        <v>44</v>
      </c>
      <c r="D117" s="69">
        <v>1</v>
      </c>
      <c r="E117" s="91">
        <v>0</v>
      </c>
      <c r="F117" s="70">
        <f>D117*E117</f>
        <v>0</v>
      </c>
    </row>
    <row r="118" spans="1:6" x14ac:dyDescent="0.25">
      <c r="B118" s="59"/>
      <c r="C118" s="60"/>
      <c r="D118" s="60"/>
      <c r="E118" s="61"/>
    </row>
    <row r="119" spans="1:6" x14ac:dyDescent="0.25">
      <c r="B119" s="59"/>
      <c r="C119" s="60"/>
      <c r="D119" s="60"/>
      <c r="E119" s="61"/>
    </row>
    <row r="120" spans="1:6" ht="45" x14ac:dyDescent="0.25">
      <c r="A120" s="17">
        <f>+$A$3+COUNT(A$4:A119)*0.01+0.01</f>
        <v>2.0599999999999996</v>
      </c>
      <c r="B120" s="59" t="s">
        <v>126</v>
      </c>
      <c r="C120" s="60"/>
      <c r="D120" s="60"/>
      <c r="E120" s="61"/>
    </row>
    <row r="121" spans="1:6" ht="45" x14ac:dyDescent="0.25">
      <c r="B121" s="59" t="s">
        <v>127</v>
      </c>
      <c r="C121" s="60"/>
      <c r="D121" s="60"/>
      <c r="E121" s="61"/>
    </row>
    <row r="122" spans="1:6" ht="30" x14ac:dyDescent="0.25">
      <c r="B122" s="59" t="s">
        <v>128</v>
      </c>
      <c r="C122" s="60"/>
      <c r="D122" s="60"/>
      <c r="E122" s="61"/>
    </row>
    <row r="123" spans="1:6" x14ac:dyDescent="0.25">
      <c r="B123" s="63" t="s">
        <v>86</v>
      </c>
      <c r="C123" s="60"/>
      <c r="D123" s="60"/>
      <c r="E123" s="61"/>
    </row>
    <row r="124" spans="1:6" x14ac:dyDescent="0.25">
      <c r="B124" s="59" t="s">
        <v>87</v>
      </c>
      <c r="C124" s="60"/>
      <c r="D124" s="60"/>
      <c r="E124" s="61"/>
    </row>
    <row r="125" spans="1:6" x14ac:dyDescent="0.25">
      <c r="A125" s="67"/>
      <c r="B125" s="68" t="s">
        <v>129</v>
      </c>
      <c r="C125" s="69" t="s">
        <v>44</v>
      </c>
      <c r="D125" s="69">
        <v>1</v>
      </c>
      <c r="E125" s="91">
        <v>0</v>
      </c>
      <c r="F125" s="70">
        <f>D125*E125</f>
        <v>0</v>
      </c>
    </row>
    <row r="126" spans="1:6" x14ac:dyDescent="0.25">
      <c r="B126" s="59"/>
      <c r="C126" s="60"/>
      <c r="D126" s="60"/>
      <c r="E126" s="61"/>
    </row>
    <row r="127" spans="1:6" x14ac:dyDescent="0.25">
      <c r="B127" s="59"/>
      <c r="C127" s="60"/>
      <c r="D127" s="60"/>
      <c r="E127" s="61"/>
    </row>
    <row r="128" spans="1:6" ht="60" x14ac:dyDescent="0.25">
      <c r="A128" s="17">
        <f>+$A$3+COUNT(A$4:A127)*0.01+0.01</f>
        <v>2.0699999999999998</v>
      </c>
      <c r="B128" s="59" t="s">
        <v>130</v>
      </c>
      <c r="C128" s="60"/>
      <c r="D128" s="60"/>
      <c r="E128" s="61"/>
    </row>
    <row r="129" spans="1:6" x14ac:dyDescent="0.25">
      <c r="B129" s="63" t="s">
        <v>86</v>
      </c>
      <c r="C129" s="60"/>
      <c r="D129" s="60"/>
      <c r="E129" s="61"/>
    </row>
    <row r="130" spans="1:6" x14ac:dyDescent="0.25">
      <c r="B130" s="59" t="s">
        <v>87</v>
      </c>
      <c r="C130" s="60"/>
      <c r="D130" s="60"/>
      <c r="E130" s="61"/>
    </row>
    <row r="131" spans="1:6" x14ac:dyDescent="0.25">
      <c r="B131" s="59" t="s">
        <v>131</v>
      </c>
      <c r="C131" s="60" t="s">
        <v>44</v>
      </c>
      <c r="D131" s="60">
        <v>18</v>
      </c>
      <c r="E131" s="92">
        <v>0</v>
      </c>
      <c r="F131" s="58">
        <f>D131*E131</f>
        <v>0</v>
      </c>
    </row>
    <row r="132" spans="1:6" x14ac:dyDescent="0.25">
      <c r="A132" s="67"/>
      <c r="B132" s="68" t="s">
        <v>132</v>
      </c>
      <c r="C132" s="69" t="s">
        <v>44</v>
      </c>
      <c r="D132" s="69">
        <v>1</v>
      </c>
      <c r="E132" s="91">
        <v>0</v>
      </c>
      <c r="F132" s="70">
        <f>D132*E132</f>
        <v>0</v>
      </c>
    </row>
    <row r="133" spans="1:6" x14ac:dyDescent="0.25">
      <c r="B133" s="59"/>
      <c r="C133" s="60"/>
      <c r="D133" s="60"/>
      <c r="E133" s="61"/>
    </row>
    <row r="134" spans="1:6" x14ac:dyDescent="0.25">
      <c r="B134" s="59"/>
      <c r="C134" s="60"/>
      <c r="D134" s="60"/>
      <c r="E134" s="61"/>
    </row>
    <row r="135" spans="1:6" ht="120" x14ac:dyDescent="0.25">
      <c r="A135" s="17">
        <f>+$A$3+COUNT(A$4:A134)*0.01+0.01</f>
        <v>2.0799999999999996</v>
      </c>
      <c r="B135" s="59" t="s">
        <v>178</v>
      </c>
      <c r="C135" s="60"/>
      <c r="D135" s="60"/>
      <c r="E135" s="61"/>
    </row>
    <row r="136" spans="1:6" ht="90" x14ac:dyDescent="0.25">
      <c r="B136" s="64" t="s">
        <v>133</v>
      </c>
      <c r="C136" s="60"/>
      <c r="D136" s="60"/>
      <c r="E136" s="61"/>
    </row>
    <row r="137" spans="1:6" x14ac:dyDescent="0.25">
      <c r="B137" s="59" t="s">
        <v>134</v>
      </c>
      <c r="C137" s="60" t="s">
        <v>45</v>
      </c>
      <c r="D137" s="60">
        <v>78</v>
      </c>
      <c r="E137" s="92">
        <v>0</v>
      </c>
      <c r="F137" s="58">
        <f t="shared" ref="F137:F142" si="0">D137*E137</f>
        <v>0</v>
      </c>
    </row>
    <row r="138" spans="1:6" x14ac:dyDescent="0.25">
      <c r="B138" s="59" t="s">
        <v>135</v>
      </c>
      <c r="C138" s="60" t="s">
        <v>45</v>
      </c>
      <c r="D138" s="60">
        <v>106</v>
      </c>
      <c r="E138" s="92">
        <v>0</v>
      </c>
      <c r="F138" s="58">
        <f t="shared" si="0"/>
        <v>0</v>
      </c>
    </row>
    <row r="139" spans="1:6" x14ac:dyDescent="0.25">
      <c r="B139" s="59" t="s">
        <v>136</v>
      </c>
      <c r="C139" s="60" t="s">
        <v>45</v>
      </c>
      <c r="D139" s="60">
        <v>82</v>
      </c>
      <c r="E139" s="92">
        <v>0</v>
      </c>
      <c r="F139" s="58">
        <f t="shared" si="0"/>
        <v>0</v>
      </c>
    </row>
    <row r="140" spans="1:6" x14ac:dyDescent="0.25">
      <c r="B140" s="59" t="s">
        <v>137</v>
      </c>
      <c r="C140" s="60" t="s">
        <v>45</v>
      </c>
      <c r="D140" s="60">
        <v>92</v>
      </c>
      <c r="E140" s="92">
        <v>0</v>
      </c>
      <c r="F140" s="58">
        <f t="shared" si="0"/>
        <v>0</v>
      </c>
    </row>
    <row r="141" spans="1:6" x14ac:dyDescent="0.25">
      <c r="B141" s="59" t="s">
        <v>138</v>
      </c>
      <c r="C141" s="60" t="s">
        <v>45</v>
      </c>
      <c r="D141" s="60">
        <v>28</v>
      </c>
      <c r="E141" s="92">
        <v>0</v>
      </c>
      <c r="F141" s="58">
        <f t="shared" si="0"/>
        <v>0</v>
      </c>
    </row>
    <row r="142" spans="1:6" x14ac:dyDescent="0.25">
      <c r="A142" s="67"/>
      <c r="B142" s="68" t="s">
        <v>139</v>
      </c>
      <c r="C142" s="69" t="s">
        <v>45</v>
      </c>
      <c r="D142" s="69">
        <v>16</v>
      </c>
      <c r="E142" s="91">
        <v>0</v>
      </c>
      <c r="F142" s="70">
        <f t="shared" si="0"/>
        <v>0</v>
      </c>
    </row>
    <row r="143" spans="1:6" x14ac:dyDescent="0.25">
      <c r="B143" s="59"/>
      <c r="C143" s="60"/>
      <c r="D143" s="60"/>
      <c r="E143" s="61"/>
    </row>
    <row r="144" spans="1:6" x14ac:dyDescent="0.25">
      <c r="B144" s="59"/>
      <c r="C144" s="60"/>
      <c r="D144" s="60"/>
      <c r="E144" s="61"/>
    </row>
    <row r="145" spans="1:6" ht="75" x14ac:dyDescent="0.25">
      <c r="A145" s="17">
        <f>+$A$3+COUNT(A$4:A144)*0.01+0.01</f>
        <v>2.09</v>
      </c>
      <c r="B145" s="59" t="s">
        <v>140</v>
      </c>
      <c r="C145" s="60"/>
      <c r="D145" s="60"/>
      <c r="E145" s="61"/>
    </row>
    <row r="146" spans="1:6" x14ac:dyDescent="0.25">
      <c r="A146" s="67"/>
      <c r="B146" s="68" t="s">
        <v>141</v>
      </c>
      <c r="C146" s="69" t="s">
        <v>44</v>
      </c>
      <c r="D146" s="69">
        <v>1</v>
      </c>
      <c r="E146" s="91">
        <v>0</v>
      </c>
      <c r="F146" s="70">
        <f>D146*E146</f>
        <v>0</v>
      </c>
    </row>
    <row r="147" spans="1:6" x14ac:dyDescent="0.25">
      <c r="B147" s="59"/>
      <c r="C147" s="60"/>
      <c r="D147" s="60"/>
      <c r="E147" s="61"/>
    </row>
    <row r="148" spans="1:6" x14ac:dyDescent="0.25">
      <c r="B148" s="59"/>
      <c r="C148" s="60"/>
      <c r="D148" s="60"/>
      <c r="E148" s="61"/>
    </row>
    <row r="149" spans="1:6" ht="60" x14ac:dyDescent="0.25">
      <c r="A149" s="17">
        <f>+$A$3+COUNT(A$4:A148)*0.01+0.01</f>
        <v>2.0999999999999996</v>
      </c>
      <c r="B149" s="59" t="s">
        <v>142</v>
      </c>
      <c r="C149" s="60"/>
      <c r="D149" s="60"/>
      <c r="E149" s="61"/>
    </row>
    <row r="150" spans="1:6" x14ac:dyDescent="0.25">
      <c r="A150" s="67"/>
      <c r="B150" s="68" t="s">
        <v>141</v>
      </c>
      <c r="C150" s="69" t="s">
        <v>143</v>
      </c>
      <c r="D150" s="71">
        <v>8</v>
      </c>
      <c r="E150" s="91">
        <v>0</v>
      </c>
      <c r="F150" s="70">
        <f>D150*E150</f>
        <v>0</v>
      </c>
    </row>
    <row r="151" spans="1:6" x14ac:dyDescent="0.25">
      <c r="B151" s="59"/>
      <c r="C151" s="60"/>
      <c r="D151" s="60"/>
      <c r="E151" s="61"/>
    </row>
    <row r="152" spans="1:6" x14ac:dyDescent="0.25">
      <c r="B152" s="59"/>
      <c r="C152" s="60"/>
      <c r="D152" s="60"/>
      <c r="E152" s="61"/>
    </row>
    <row r="153" spans="1:6" ht="75" x14ac:dyDescent="0.25">
      <c r="A153" s="17">
        <f>+$A$3+COUNT(A$4:A152)*0.01+0.01</f>
        <v>2.11</v>
      </c>
      <c r="B153" s="59" t="s">
        <v>144</v>
      </c>
      <c r="C153" s="60"/>
      <c r="D153" s="60"/>
      <c r="E153" s="61"/>
    </row>
    <row r="154" spans="1:6" ht="60" x14ac:dyDescent="0.25">
      <c r="B154" s="64" t="s">
        <v>145</v>
      </c>
      <c r="C154" s="60"/>
      <c r="D154" s="60"/>
      <c r="E154" s="61"/>
    </row>
    <row r="155" spans="1:6" x14ac:dyDescent="0.25">
      <c r="A155" s="67"/>
      <c r="B155" s="68" t="s">
        <v>146</v>
      </c>
      <c r="C155" s="69" t="s">
        <v>45</v>
      </c>
      <c r="D155" s="69">
        <v>350</v>
      </c>
      <c r="E155" s="91">
        <v>0</v>
      </c>
      <c r="F155" s="70">
        <f>D155*E155</f>
        <v>0</v>
      </c>
    </row>
    <row r="156" spans="1:6" x14ac:dyDescent="0.25">
      <c r="B156" s="59"/>
      <c r="C156" s="60"/>
      <c r="D156" s="60"/>
      <c r="E156" s="61"/>
    </row>
    <row r="157" spans="1:6" x14ac:dyDescent="0.25">
      <c r="B157" s="59"/>
      <c r="C157" s="60"/>
      <c r="D157" s="60"/>
      <c r="E157" s="61"/>
    </row>
    <row r="158" spans="1:6" ht="64.7" customHeight="1" x14ac:dyDescent="0.25">
      <c r="A158" s="72">
        <f>+$A$3+COUNT(A$4:A157)*0.01+0.01</f>
        <v>2.1199999999999997</v>
      </c>
      <c r="B158" s="68" t="s">
        <v>169</v>
      </c>
      <c r="C158" s="69" t="s">
        <v>44</v>
      </c>
      <c r="D158" s="69">
        <v>20</v>
      </c>
      <c r="E158" s="91">
        <v>0</v>
      </c>
      <c r="F158" s="73">
        <f>D158*E158</f>
        <v>0</v>
      </c>
    </row>
    <row r="159" spans="1:6" x14ac:dyDescent="0.25">
      <c r="B159" s="59"/>
      <c r="C159" s="60"/>
      <c r="D159" s="60"/>
      <c r="E159" s="61"/>
    </row>
    <row r="160" spans="1:6" x14ac:dyDescent="0.25">
      <c r="B160" s="59"/>
      <c r="C160" s="60"/>
      <c r="D160" s="60"/>
      <c r="E160" s="61"/>
    </row>
    <row r="161" spans="1:6" ht="45" x14ac:dyDescent="0.25">
      <c r="A161" s="17">
        <f>+$A$3+COUNT(A$4:A160)*0.01+0.01</f>
        <v>2.13</v>
      </c>
      <c r="B161" s="15" t="s">
        <v>170</v>
      </c>
      <c r="C161" s="8"/>
      <c r="D161" s="8" t="s">
        <v>45</v>
      </c>
      <c r="E161" s="19"/>
      <c r="F161" s="65"/>
    </row>
    <row r="162" spans="1:6" x14ac:dyDescent="0.25">
      <c r="A162" s="14"/>
      <c r="B162" s="7" t="s">
        <v>171</v>
      </c>
      <c r="C162" s="8" t="s">
        <v>45</v>
      </c>
      <c r="D162" s="8">
        <v>106</v>
      </c>
      <c r="E162" s="93">
        <v>0</v>
      </c>
      <c r="F162" s="16">
        <f>E162*D162</f>
        <v>0</v>
      </c>
    </row>
    <row r="163" spans="1:6" x14ac:dyDescent="0.25">
      <c r="A163" s="74"/>
      <c r="B163" s="75" t="s">
        <v>173</v>
      </c>
      <c r="C163" s="24" t="s">
        <v>45</v>
      </c>
      <c r="D163" s="24">
        <v>36</v>
      </c>
      <c r="E163" s="94">
        <v>0</v>
      </c>
      <c r="F163" s="26">
        <f>E163*D163</f>
        <v>0</v>
      </c>
    </row>
    <row r="164" spans="1:6" x14ac:dyDescent="0.25">
      <c r="A164" s="14"/>
      <c r="B164" s="7"/>
      <c r="C164" s="8"/>
      <c r="D164" s="8"/>
      <c r="E164" s="19"/>
      <c r="F164" s="16"/>
    </row>
    <row r="165" spans="1:6" x14ac:dyDescent="0.25">
      <c r="A165" s="66"/>
      <c r="B165" s="15"/>
      <c r="C165" s="8"/>
      <c r="D165" s="8"/>
      <c r="E165" s="46"/>
      <c r="F165" s="65"/>
    </row>
    <row r="166" spans="1:6" ht="30" x14ac:dyDescent="0.25">
      <c r="A166" s="17">
        <f>+$A$3+COUNT(A$4:A165)*0.01+0.01</f>
        <v>2.1399999999999997</v>
      </c>
      <c r="B166" s="15" t="s">
        <v>172</v>
      </c>
      <c r="C166" s="8"/>
      <c r="D166" s="8"/>
      <c r="E166" s="19"/>
      <c r="F166" s="65"/>
    </row>
    <row r="167" spans="1:6" x14ac:dyDescent="0.25">
      <c r="A167" s="74"/>
      <c r="B167" s="75"/>
      <c r="C167" s="24" t="s">
        <v>46</v>
      </c>
      <c r="D167" s="24">
        <v>2</v>
      </c>
      <c r="E167" s="94">
        <v>0</v>
      </c>
      <c r="F167" s="26">
        <f>E167*D167</f>
        <v>0</v>
      </c>
    </row>
    <row r="168" spans="1:6" x14ac:dyDescent="0.25">
      <c r="A168" s="14"/>
      <c r="B168" s="7"/>
      <c r="C168" s="8"/>
      <c r="D168" s="8"/>
      <c r="E168" s="19"/>
      <c r="F168" s="16"/>
    </row>
    <row r="169" spans="1:6" x14ac:dyDescent="0.25">
      <c r="B169" s="59"/>
      <c r="C169" s="60"/>
      <c r="D169" s="60"/>
      <c r="E169" s="60"/>
      <c r="F169" s="61"/>
    </row>
    <row r="170" spans="1:6" ht="30" x14ac:dyDescent="0.25">
      <c r="A170" s="17">
        <f>+$A$3+COUNT(A$4:A169)*0.01+0.01</f>
        <v>2.15</v>
      </c>
      <c r="B170" s="15" t="s">
        <v>174</v>
      </c>
      <c r="C170" s="8"/>
      <c r="D170" s="8"/>
      <c r="E170" s="19"/>
      <c r="F170" s="65"/>
    </row>
    <row r="171" spans="1:6" x14ac:dyDescent="0.25">
      <c r="A171" s="74"/>
      <c r="B171" s="75"/>
      <c r="C171" s="24" t="s">
        <v>46</v>
      </c>
      <c r="D171" s="24">
        <v>3</v>
      </c>
      <c r="E171" s="94">
        <v>0</v>
      </c>
      <c r="F171" s="26">
        <f>E171*D171</f>
        <v>0</v>
      </c>
    </row>
    <row r="172" spans="1:6" x14ac:dyDescent="0.25">
      <c r="A172" s="14"/>
      <c r="B172" s="7"/>
      <c r="C172" s="8"/>
      <c r="D172" s="19"/>
      <c r="E172" s="16"/>
    </row>
    <row r="173" spans="1:6" ht="90" x14ac:dyDescent="0.25">
      <c r="A173" s="17">
        <f>+$A$3+COUNT(A$4:A171)*0.01+0.01</f>
        <v>2.1599999999999997</v>
      </c>
      <c r="B173" s="59" t="s">
        <v>175</v>
      </c>
      <c r="C173" s="60"/>
      <c r="D173" s="60"/>
      <c r="E173" s="61"/>
    </row>
    <row r="174" spans="1:6" x14ac:dyDescent="0.25">
      <c r="A174" s="67"/>
      <c r="B174" s="68" t="s">
        <v>141</v>
      </c>
      <c r="C174" s="69" t="s">
        <v>44</v>
      </c>
      <c r="D174" s="69">
        <v>1</v>
      </c>
      <c r="E174" s="91">
        <v>0</v>
      </c>
      <c r="F174" s="70">
        <f>D174*E174</f>
        <v>0</v>
      </c>
    </row>
    <row r="175" spans="1:6" x14ac:dyDescent="0.25">
      <c r="B175" s="59"/>
      <c r="C175" s="60"/>
      <c r="D175" s="60"/>
      <c r="E175" s="61"/>
    </row>
    <row r="176" spans="1:6" ht="45" x14ac:dyDescent="0.25">
      <c r="A176" s="17">
        <f>+$A$3+COUNT(A$4:A174)*0.01+0.01</f>
        <v>2.17</v>
      </c>
      <c r="B176" s="59" t="s">
        <v>196</v>
      </c>
      <c r="C176" s="60"/>
      <c r="D176" s="60"/>
      <c r="E176" s="61"/>
    </row>
    <row r="177" spans="1:6" x14ac:dyDescent="0.25">
      <c r="A177" s="67"/>
      <c r="B177" s="68"/>
      <c r="C177" s="69" t="s">
        <v>44</v>
      </c>
      <c r="D177" s="69">
        <v>1</v>
      </c>
      <c r="E177" s="91">
        <v>0</v>
      </c>
      <c r="F177" s="70">
        <f>D177*E177</f>
        <v>0</v>
      </c>
    </row>
    <row r="178" spans="1:6" x14ac:dyDescent="0.25">
      <c r="B178" s="59"/>
      <c r="C178" s="60"/>
      <c r="D178" s="60"/>
      <c r="E178" s="61"/>
    </row>
    <row r="179" spans="1:6" ht="60" x14ac:dyDescent="0.25">
      <c r="A179" s="17">
        <f>+$A$3+COUNT(A$4:A176)*0.01+0.01</f>
        <v>2.1799999999999997</v>
      </c>
      <c r="B179" s="59" t="s">
        <v>195</v>
      </c>
      <c r="C179" s="60"/>
      <c r="D179" s="60"/>
      <c r="E179" s="61"/>
    </row>
    <row r="180" spans="1:6" x14ac:dyDescent="0.25">
      <c r="A180" s="67"/>
      <c r="B180" s="68" t="s">
        <v>147</v>
      </c>
      <c r="C180" s="69" t="s">
        <v>44</v>
      </c>
      <c r="D180" s="69">
        <v>1</v>
      </c>
      <c r="E180" s="91">
        <v>0</v>
      </c>
      <c r="F180" s="70">
        <f>D180*E180</f>
        <v>0</v>
      </c>
    </row>
    <row r="182" spans="1:6" x14ac:dyDescent="0.25">
      <c r="A182" s="72">
        <f>+$A$3+COUNT(A$4:A179)*0.01+0.01</f>
        <v>2.19</v>
      </c>
      <c r="B182" s="76" t="s">
        <v>50</v>
      </c>
      <c r="C182" s="23" t="s">
        <v>44</v>
      </c>
      <c r="D182" s="77">
        <v>1</v>
      </c>
      <c r="E182" s="95">
        <v>0</v>
      </c>
      <c r="F182" s="20">
        <f>D182*E182</f>
        <v>0</v>
      </c>
    </row>
    <row r="184" spans="1:6" x14ac:dyDescent="0.25">
      <c r="A184" s="72">
        <f>+$A$3+COUNT(A$4:A182)*0.01+0.01</f>
        <v>2.1999999999999997</v>
      </c>
      <c r="B184" s="27" t="s">
        <v>194</v>
      </c>
      <c r="C184" s="78" t="s">
        <v>44</v>
      </c>
      <c r="D184" s="78">
        <v>1</v>
      </c>
      <c r="E184" s="96">
        <v>0</v>
      </c>
      <c r="F184" s="20">
        <f>SUM(F15:F182)*0.02</f>
        <v>0</v>
      </c>
    </row>
    <row r="186" spans="1:6" x14ac:dyDescent="0.25">
      <c r="A186" s="67"/>
      <c r="B186" s="79"/>
      <c r="C186" s="78"/>
      <c r="D186" s="78"/>
      <c r="E186" s="80" t="s">
        <v>34</v>
      </c>
      <c r="F186" s="81">
        <f>SUM(F6:F185)</f>
        <v>0</v>
      </c>
    </row>
  </sheetData>
  <phoneticPr fontId="11" type="noConversion"/>
  <pageMargins left="0.70866141732283472" right="0.70866141732283472" top="0.74803149606299213" bottom="0.74803149606299213" header="0.51181102362204722" footer="0.51181102362204722"/>
  <pageSetup paperSize="9" scale="91" orientation="portrait" r:id="rId1"/>
  <headerFooter alignWithMargins="0">
    <oddHeader>&amp;CREM PROJEKT d.o.o. Podvin 102, 3310 Žalec email: milan.rozman@siol.net</oddHeader>
    <oddFooter>&amp;L&amp;F&amp;C&amp;A&amp;R&amp;P/&amp;N</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naslovnica</vt:lpstr>
      <vt:lpstr>Splošno</vt:lpstr>
      <vt:lpstr>Rekap</vt:lpstr>
      <vt:lpstr>VRV</vt:lpstr>
      <vt:lpstr>Rekap!Področje_tiskanja</vt:lpstr>
      <vt:lpstr>Splošno!Področje_tiskanja</vt:lpstr>
      <vt:lpstr>VRV!Področje_tiskanja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dc:creator>
  <cp:lastModifiedBy>Alenka Sajovic</cp:lastModifiedBy>
  <cp:revision>2</cp:revision>
  <cp:lastPrinted>2021-03-04T04:28:29Z</cp:lastPrinted>
  <dcterms:created xsi:type="dcterms:W3CDTF">2000-04-11T07:42:02Z</dcterms:created>
  <dcterms:modified xsi:type="dcterms:W3CDTF">2021-04-19T08:58:43Z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Hydrotech</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