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defaultThemeVersion="124226"/>
  <mc:AlternateContent xmlns:mc="http://schemas.openxmlformats.org/markup-compatibility/2006">
    <mc:Choice Requires="x15">
      <x15ac:absPath xmlns:x15ac="http://schemas.microsoft.com/office/spreadsheetml/2010/11/ac" url="I:\Users\Grupe\Razvoj\ORP Osrednje Celjsko\21A_OČKOV MOC Štore Vojnik_javno naročilo izvedba\5_Popravki razpisne dokumentacije\"/>
    </mc:Choice>
  </mc:AlternateContent>
  <xr:revisionPtr revIDLastSave="0" documentId="8_{59D32203-A83E-4AD6-B8F1-0CAAD479094C}" xr6:coauthVersionLast="45" xr6:coauthVersionMax="45" xr10:uidLastSave="{00000000-0000-0000-0000-000000000000}"/>
  <workbookProtection workbookAlgorithmName="SHA-512" workbookHashValue="Y5vTkmueJNV8DlonKj56n5bIJKhvBkYzPXygwfTmMcb0YThpv7sWNH5KReRIGl9KWhPw0AbZJa5HEuJNmV7bXQ==" workbookSaltValue="RF8Oan9pVg61Za5EsGjN0w==" workbookSpinCount="100000" lockStructure="1"/>
  <bookViews>
    <workbookView xWindow="-120" yWindow="-120" windowWidth="29040" windowHeight="15840" tabRatio="819" activeTab="4" xr2:uid="{00000000-000D-0000-FFFF-FFFF00000000}"/>
  </bookViews>
  <sheets>
    <sheet name="SK-REKAP" sheetId="1" r:id="rId1"/>
    <sheet name="kanal-9-01" sheetId="4" r:id="rId2"/>
    <sheet name="kanal-9-01-tlačni" sheetId="11" r:id="rId3"/>
    <sheet name="kanal-9-01.1" sheetId="13" r:id="rId4"/>
    <sheet name="Črpališče Č3" sheetId="16" r:id="rId5"/>
  </sheets>
  <definedNames>
    <definedName name="_xlnm.Print_Area" localSheetId="4">'Črpališče Č3'!$A$1:$F$174</definedName>
    <definedName name="_xlnm.Print_Area" localSheetId="0">'SK-REKAP'!$A$1:$F$55</definedName>
    <definedName name="_xlnm.Print_Titles" localSheetId="4">'Črpališče Č3'!$3:$4</definedName>
    <definedName name="_xlnm.Print_Titles" localSheetId="1">'kanal-9-01'!$3:$4</definedName>
    <definedName name="_xlnm.Print_Titles" localSheetId="3">'kanal-9-01.1'!$3:$4</definedName>
    <definedName name="_xlnm.Print_Titles" localSheetId="2">'kanal-9-01-tlačni'!$3:$4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5" i="16" l="1"/>
  <c r="F43" i="16" l="1"/>
  <c r="F49" i="4" l="1"/>
  <c r="F42" i="16" l="1"/>
  <c r="F35" i="16"/>
  <c r="F45" i="13" l="1"/>
  <c r="F44" i="13"/>
  <c r="F58" i="11"/>
  <c r="F67" i="4" l="1"/>
  <c r="F66" i="4"/>
  <c r="F28" i="4" l="1"/>
  <c r="F170" i="16" l="1"/>
  <c r="F169" i="16"/>
  <c r="F168" i="16"/>
  <c r="F167" i="16"/>
  <c r="F166" i="16"/>
  <c r="F162" i="16"/>
  <c r="F161" i="16"/>
  <c r="F160" i="16"/>
  <c r="F159" i="16"/>
  <c r="F158" i="16"/>
  <c r="F157" i="16"/>
  <c r="F156" i="16"/>
  <c r="F155" i="16"/>
  <c r="F154" i="16"/>
  <c r="F153" i="16"/>
  <c r="F149" i="16"/>
  <c r="F148" i="16"/>
  <c r="F147" i="16"/>
  <c r="F146" i="16"/>
  <c r="F145" i="16"/>
  <c r="F144" i="16"/>
  <c r="F143" i="16"/>
  <c r="F142" i="16"/>
  <c r="F141" i="16"/>
  <c r="F140" i="16"/>
  <c r="F139" i="16"/>
  <c r="F138" i="16"/>
  <c r="F137" i="16"/>
  <c r="F136" i="16"/>
  <c r="F135" i="16"/>
  <c r="F134" i="16"/>
  <c r="F133" i="16"/>
  <c r="F132" i="16"/>
  <c r="F131" i="16"/>
  <c r="F130" i="16"/>
  <c r="F129" i="16"/>
  <c r="F128" i="16"/>
  <c r="F127" i="16"/>
  <c r="F126" i="16"/>
  <c r="F125" i="16"/>
  <c r="F124" i="16"/>
  <c r="F123" i="16"/>
  <c r="F119" i="16"/>
  <c r="F118" i="16"/>
  <c r="F117" i="16"/>
  <c r="F116" i="16"/>
  <c r="F112" i="16"/>
  <c r="F111" i="16"/>
  <c r="F110" i="16"/>
  <c r="F109" i="16"/>
  <c r="F108" i="16"/>
  <c r="F107" i="16"/>
  <c r="F106" i="16"/>
  <c r="F105" i="16"/>
  <c r="F104" i="16"/>
  <c r="F103" i="16"/>
  <c r="F102" i="16"/>
  <c r="F101" i="16"/>
  <c r="F100" i="16"/>
  <c r="F99" i="16"/>
  <c r="F98" i="16"/>
  <c r="F97" i="16"/>
  <c r="F96" i="16"/>
  <c r="F95" i="16"/>
  <c r="F94" i="16"/>
  <c r="F93" i="16"/>
  <c r="F92" i="16"/>
  <c r="F91" i="16"/>
  <c r="F90" i="16"/>
  <c r="F89" i="16"/>
  <c r="F88" i="16"/>
  <c r="F87" i="16"/>
  <c r="F86" i="16"/>
  <c r="F85" i="16"/>
  <c r="F84" i="16"/>
  <c r="F83" i="16"/>
  <c r="F82" i="16"/>
  <c r="F81" i="16"/>
  <c r="F80" i="16"/>
  <c r="F76" i="16"/>
  <c r="F75" i="16"/>
  <c r="F74" i="16"/>
  <c r="F73" i="16"/>
  <c r="F72" i="16"/>
  <c r="F71" i="16"/>
  <c r="F70" i="16"/>
  <c r="F66" i="16"/>
  <c r="F65" i="16"/>
  <c r="F64" i="16"/>
  <c r="F63" i="16"/>
  <c r="F62" i="16"/>
  <c r="F61" i="16"/>
  <c r="F57" i="16"/>
  <c r="F56" i="16"/>
  <c r="F55" i="16"/>
  <c r="F54" i="16"/>
  <c r="F53" i="16"/>
  <c r="F49" i="16"/>
  <c r="F50" i="16" s="1"/>
  <c r="E32" i="1" s="1"/>
  <c r="F58" i="16" l="1"/>
  <c r="E33" i="1" s="1"/>
  <c r="F150" i="16"/>
  <c r="E38" i="1" s="1"/>
  <c r="F163" i="16"/>
  <c r="E39" i="1" s="1"/>
  <c r="F171" i="16"/>
  <c r="E40" i="1" s="1"/>
  <c r="F77" i="16"/>
  <c r="E35" i="1" s="1"/>
  <c r="F120" i="16"/>
  <c r="E37" i="1" s="1"/>
  <c r="F67" i="16"/>
  <c r="E34" i="1" s="1"/>
  <c r="F113" i="16"/>
  <c r="E36" i="1" s="1"/>
  <c r="F44" i="16"/>
  <c r="F23" i="16"/>
  <c r="F24" i="16"/>
  <c r="F25" i="16"/>
  <c r="F27" i="16"/>
  <c r="F28" i="16"/>
  <c r="F29" i="16"/>
  <c r="F30" i="16"/>
  <c r="F31" i="16"/>
  <c r="F32" i="16"/>
  <c r="F33" i="16"/>
  <c r="F34" i="16"/>
  <c r="F36" i="16"/>
  <c r="F22" i="16"/>
  <c r="F16" i="16"/>
  <c r="F17" i="16" s="1"/>
  <c r="F10" i="16"/>
  <c r="F11" i="16" s="1"/>
  <c r="F27" i="1" s="1"/>
  <c r="F6" i="16"/>
  <c r="F7" i="16" s="1"/>
  <c r="F26" i="1" s="1"/>
  <c r="F42" i="13"/>
  <c r="F43" i="13"/>
  <c r="F46" i="13"/>
  <c r="F47" i="13"/>
  <c r="F41" i="13"/>
  <c r="F31" i="13"/>
  <c r="F32" i="13"/>
  <c r="F33" i="13"/>
  <c r="F34" i="13"/>
  <c r="F35" i="13"/>
  <c r="F36" i="13"/>
  <c r="F30" i="13"/>
  <c r="F15" i="13"/>
  <c r="F16" i="13"/>
  <c r="F17" i="13"/>
  <c r="F18" i="13"/>
  <c r="F19" i="13"/>
  <c r="F20" i="13"/>
  <c r="F21" i="13"/>
  <c r="F22" i="13"/>
  <c r="F23" i="13"/>
  <c r="F24" i="13"/>
  <c r="F25" i="13"/>
  <c r="F14" i="13"/>
  <c r="F6" i="13"/>
  <c r="F7" i="13"/>
  <c r="F53" i="11"/>
  <c r="F54" i="11"/>
  <c r="F55" i="11"/>
  <c r="F56" i="11"/>
  <c r="F57" i="11"/>
  <c r="F59" i="11"/>
  <c r="F60" i="11"/>
  <c r="F52" i="11"/>
  <c r="F41" i="11"/>
  <c r="F42" i="11"/>
  <c r="F43" i="11"/>
  <c r="F44" i="11"/>
  <c r="F45" i="11"/>
  <c r="F46" i="11"/>
  <c r="F47" i="11"/>
  <c r="F40" i="11"/>
  <c r="F18" i="11"/>
  <c r="F19" i="11"/>
  <c r="F20" i="11"/>
  <c r="F21" i="11"/>
  <c r="F22" i="11"/>
  <c r="F23" i="11"/>
  <c r="F24" i="11"/>
  <c r="F25" i="11"/>
  <c r="F26" i="11"/>
  <c r="F27" i="11"/>
  <c r="F28" i="11"/>
  <c r="F29" i="11"/>
  <c r="F30" i="11"/>
  <c r="F31" i="11"/>
  <c r="F32" i="11"/>
  <c r="F33" i="11"/>
  <c r="F34" i="11"/>
  <c r="F35" i="11"/>
  <c r="F17" i="11"/>
  <c r="F6" i="11"/>
  <c r="F7" i="11"/>
  <c r="F8" i="11"/>
  <c r="F9" i="11"/>
  <c r="F10" i="11"/>
  <c r="F62" i="4"/>
  <c r="F63" i="4"/>
  <c r="F64" i="4"/>
  <c r="F65" i="4"/>
  <c r="F68" i="4"/>
  <c r="F69" i="4"/>
  <c r="F70" i="4"/>
  <c r="F61" i="4"/>
  <c r="F50" i="4"/>
  <c r="F51" i="4"/>
  <c r="F52" i="4"/>
  <c r="F53" i="4"/>
  <c r="F54" i="4"/>
  <c r="F55" i="4"/>
  <c r="F56" i="4"/>
  <c r="F48" i="4"/>
  <c r="F21" i="4"/>
  <c r="F22" i="4"/>
  <c r="F23" i="4"/>
  <c r="F24" i="4"/>
  <c r="F25" i="4"/>
  <c r="F26" i="4"/>
  <c r="F27" i="4"/>
  <c r="F29" i="4"/>
  <c r="F30" i="4"/>
  <c r="F31" i="4"/>
  <c r="F32" i="4"/>
  <c r="F33" i="4"/>
  <c r="F34" i="4"/>
  <c r="F35" i="4"/>
  <c r="F36" i="4"/>
  <c r="F37" i="4"/>
  <c r="F38" i="4"/>
  <c r="F39" i="4"/>
  <c r="F40" i="4"/>
  <c r="F41" i="4"/>
  <c r="F42" i="4"/>
  <c r="F43" i="4"/>
  <c r="F20" i="4"/>
  <c r="F9" i="4"/>
  <c r="F10" i="4"/>
  <c r="F11" i="4"/>
  <c r="F12" i="4"/>
  <c r="F13" i="4"/>
  <c r="F8" i="4"/>
  <c r="F7" i="4"/>
  <c r="F6" i="4"/>
  <c r="F37" i="16" l="1"/>
  <c r="F29" i="1" s="1"/>
  <c r="F8" i="13"/>
  <c r="F19" i="1" s="1"/>
  <c r="F48" i="13"/>
  <c r="F22" i="1" s="1"/>
  <c r="F37" i="13"/>
  <c r="F21" i="1" s="1"/>
  <c r="F71" i="4"/>
  <c r="F8" i="1" s="1"/>
  <c r="F44" i="4"/>
  <c r="F6" i="1" s="1"/>
  <c r="F57" i="4"/>
  <c r="F7" i="1" s="1"/>
  <c r="F14" i="4"/>
  <c r="F5" i="1" s="1"/>
  <c r="F61" i="11"/>
  <c r="F15" i="1" s="1"/>
  <c r="F11" i="11"/>
  <c r="F12" i="1" s="1"/>
  <c r="F36" i="11"/>
  <c r="F13" i="1" s="1"/>
  <c r="F48" i="11"/>
  <c r="F14" i="1" s="1"/>
  <c r="F45" i="16"/>
  <c r="F30" i="1" s="1"/>
  <c r="F28" i="1"/>
  <c r="F172" i="16"/>
  <c r="F31" i="1" s="1"/>
  <c r="F26" i="13"/>
  <c r="F20" i="1" s="1"/>
  <c r="F9" i="1" l="1"/>
  <c r="F73" i="4"/>
  <c r="F16" i="1"/>
  <c r="F63" i="11"/>
  <c r="F41" i="1"/>
  <c r="F174" i="16"/>
  <c r="F50" i="13"/>
  <c r="F23" i="1"/>
  <c r="F43" i="1" l="1"/>
  <c r="F44" i="1" s="1"/>
  <c r="F45" i="1" s="1"/>
  <c r="F46" i="1" s="1"/>
  <c r="F47" i="1" s="1"/>
</calcChain>
</file>

<file path=xl/sharedStrings.xml><?xml version="1.0" encoding="utf-8"?>
<sst xmlns="http://schemas.openxmlformats.org/spreadsheetml/2006/main" count="880" uniqueCount="446">
  <si>
    <t>Zap. št</t>
  </si>
  <si>
    <t>POSTAVKA</t>
  </si>
  <si>
    <t>Enota</t>
  </si>
  <si>
    <t>Količina</t>
  </si>
  <si>
    <t>Cena na enoto</t>
  </si>
  <si>
    <t>Cena skupaj</t>
  </si>
  <si>
    <t>kom</t>
  </si>
  <si>
    <t>kompl.</t>
  </si>
  <si>
    <t xml:space="preserve">OPOMBA: Za vse postavke, ki zajemajo material velja, da je potrebno v ceni za enoto vkalkulirati nabavno ceno, prevoz, razkladanje, prenos do mesta vgraditve ter vgrajevanje ali polaganje.
</t>
  </si>
  <si>
    <t>m</t>
  </si>
  <si>
    <t>OSTALA DELA SKUPAJ:</t>
  </si>
  <si>
    <t>ZEMELJSKA DELA SKUPAJ:</t>
  </si>
  <si>
    <t>PREDDELA SKUPAJ:</t>
  </si>
  <si>
    <t>REKAPITULACIJA</t>
  </si>
  <si>
    <t>22 % DDV</t>
  </si>
  <si>
    <t>ur</t>
  </si>
  <si>
    <t>OPOMBA: Nepredvidena dela naročita naročnik in nadzorni organ.Izvajalec je dolžan sporočiti ceno za enoto izdelka pred izvedbo del. Brez soglasja naročnika in nadzora se nepredvidenih del ne sme izvesti!</t>
  </si>
  <si>
    <t>OPOMBA: Za vse stalne in začasne deponije materiala odgovarja izvajalec sam. V ceni za enoto je potrebno upoštevati strošek stalne oziroma začasne deponije. Deponiranje mora biti urejeno v skladu z veljavno zakonodajo.</t>
  </si>
  <si>
    <t xml:space="preserve">OPOMBA: V popisih ali grafičnih prilogah so pri določenih pozicijah navedena komercialna imena posameznih proizvodov. Navedba proizvoda ni zahteva naročnika in njena izpolnitev za ponudnika ni zavezujoča. Služi zgolj kot primer (opis) na trgu prisotnega proizvoda, čigar uporabnost ter kvaliteta materialov in izvedbe izpolnjujejo naročnikova pričakovanja. Ponudnik lahko ponudi katerikoli podoben proizvod drugega proizvajalca, ki pa mora enakovredno služiti svojemu namenu in biti enake ali boljše kvalitete od navedenega. V tem primeru je ponudnik dolžan  navesti podatke o proizvodu : Izdelovalec, Tip, Kataloška številka in je naprošen, da kot izkaz tehničnih lastnosti proizvoda priloži verodostojna dokazila kot so: katalog, prospekt ali drug ustrezen uraden material s tehničnimi specifikacijami ponujenega elementa opreme oziroma izjava proizvajalca, da ima takšne karakteristike. V primeru, da ponudnik ne bo navedel podatkov o ponujenem proizvodu, bo veljalo, da je ponudil proizvod proizvajalca, katerega komercialno ime je navedeno v popisu. </t>
  </si>
  <si>
    <t>OPOMBA: V enotnih cenah je vedno  potrebno zajeti dobavo, izdelavo, montažo in ves vezni ter pritrdilni material za navedeno postavko, četudi tekst postavke eksplicitno ne navaja tega.</t>
  </si>
  <si>
    <t>OPOMBA: Za vse postavke, ki zajemajo material velja, da je potrebno v ceni za enoto vkalkulirati nabavno ceno, nakladanje, prevoz, razkladanje, prenos do mesta vgraditve ter vgrajevanje ali polaganje.</t>
  </si>
  <si>
    <t>OPOMBA: Za vse postavke, ki zajemajo izkop velja, da je potrebno v ceni za enoto izkopa vkalkulirati tudi strošek črpanja talne vode.</t>
  </si>
  <si>
    <t>MONTAŽNA DELA</t>
  </si>
  <si>
    <t>SKUPAJ z DDV:</t>
  </si>
  <si>
    <t>Postavitev in kasnejša odstranitev gradbenih profilov in nivelacija vzdolžnih padcev.</t>
  </si>
  <si>
    <t>Nabava, montaža in demontaža dvostranskega vertikalnega varovalnega opaža za razpiranje sten izkopa po tehnologiji izvajalca.</t>
  </si>
  <si>
    <t xml:space="preserve">H =1.00-2.00 m </t>
  </si>
  <si>
    <t xml:space="preserve">H =2.00-3.00 m </t>
  </si>
  <si>
    <t xml:space="preserve">ur </t>
  </si>
  <si>
    <t>I./  PREDDELA</t>
  </si>
  <si>
    <t>I./ Preddela</t>
  </si>
  <si>
    <t>II./ Zemeljska dela</t>
  </si>
  <si>
    <t>III./ Montažna dela</t>
  </si>
  <si>
    <t>IV./ Ostala dela</t>
  </si>
  <si>
    <t>I./</t>
  </si>
  <si>
    <t>II./ ZEMELJSKA DELA</t>
  </si>
  <si>
    <t>II./</t>
  </si>
  <si>
    <t>III./ MONTAŽNA DELA</t>
  </si>
  <si>
    <t>III./</t>
  </si>
  <si>
    <t>IV./ OSTALA DELA</t>
  </si>
  <si>
    <t>IV./</t>
  </si>
  <si>
    <t>Nadzor geologa nad gradnjo ter izdelava poročila s strani geologa.</t>
  </si>
  <si>
    <t>Po končanih delih strojno čiščenje kanala z visokotlačno črpalko.</t>
  </si>
  <si>
    <t>Morebitni dodatni ročni izkop s stranskim odmetom.</t>
  </si>
  <si>
    <t>Ročna izravnava ter utrjevanje dna jarka s točnostjo +/- 3 cm po celotni širini jarka v predvidenem nagibu.</t>
  </si>
  <si>
    <t>Obnovitev zakoličbene osi trase z zavarovanjem zakoličene osi.</t>
  </si>
  <si>
    <t>Strojno rezanje asfalta in tesnjenje stikov s tesnilnim kitom za stičenje (npr. Masflex ali ekvivalent) pred asfaltiranjem.</t>
  </si>
  <si>
    <r>
      <t>Geodetski posnetek izvedenega stanja in izdelava geodetskega načrta za vpis v GJI (situacije, podolžni profili, pisani podolžni profili, opisi jaškov, izjava odgovornega geodeta - vpis v ZKGJI). Investitorju je potrebno predati dokumentacijo v</t>
    </r>
    <r>
      <rPr>
        <b/>
        <sz val="10"/>
        <rFont val="Arial"/>
        <family val="2"/>
        <charset val="238"/>
      </rPr>
      <t xml:space="preserve"> štirih izvodih</t>
    </r>
    <r>
      <rPr>
        <sz val="10"/>
        <rFont val="Arial"/>
        <family val="2"/>
        <charset val="238"/>
      </rPr>
      <t>, pri geodetskem posnetku je potrebno dostaviti podatke tudi v digitalni obliki (berljivo z Arcview pisani podolžni profil v TXT)</t>
    </r>
  </si>
  <si>
    <t>OPOMBA: Za vse postavke, ki zajemajo material velja, da je potrebno v ceni za enoto vkalkulirati nabavno ceno, prevoz, razkladanje, prenos do mesta vgraditve ter vgrajevanje ali polaganje.</t>
  </si>
  <si>
    <t xml:space="preserve">Frezanje asfalta ceste debeline do 10 cm, nakladanje in odvoz na začasno deponijo. Material je predviden za zasip. </t>
  </si>
  <si>
    <t>Strojni izkop humusa v debelini 20 cm z nakladanjem in odvozom na gradbiščno deponijo za kasnejšo uporabo pri humusiranju.</t>
  </si>
  <si>
    <t xml:space="preserve">Zavarovanje in križanje trase kanalizacije z obstoječimi komunalnimi vodi. V ceni za enoto naj izvajalec predvidi ročni izkop pri odkrivanju voda, zaščito le-tega z zaščitno cevjo z obbetoniranjem in nadzor upravljalca; povprečna širina 3 m. </t>
  </si>
  <si>
    <t>Nalaganje in odvoz odvečnega materiala na začasni deponiji na stalno deponijo do 10 km vključno s stroški deponiranja.</t>
  </si>
  <si>
    <t xml:space="preserve">Rušenje bet. robnikov 15/25  z nakladanjem in odvozom na odlagališče gradbenih odpadkov vključno s stroški deponiranja </t>
  </si>
  <si>
    <t>globina 0-2 m</t>
  </si>
  <si>
    <t>Dobava in polaganje polnostenskih PVC cevi DN 160 mm, temenske togosti min. SN 8, ki se polno obbetonirajo. Cevi  so zunaj  in znotraj gladke. Izvedene po standardu SIST EN 1401-1. Stiki se tesnijo s spojno integriranimi gumi tesnili oziroma spojkami. Cena postavke mora vključevati tudi dobavo in vgradnjo betona za obbetoniranje.</t>
  </si>
  <si>
    <t>Ugotavljanje "ničelnega" stanja objektov in terena ob trasi s strani pooblaščenih izvedencev ter izdelava poročila</t>
  </si>
  <si>
    <t>Nalaganje in dovoz humusa ter humusiranje travnih površin s poprej odstranjenim humusom ter razplaniranje viška humusa ob trasi.</t>
  </si>
  <si>
    <t>Dobava in vgradnja LTŽ pokrovov za jaške hišnih priključkov dimenzije fi 600 mm z montažnim vencem, ki se mora obbetonirati. S protihrupim vložkom in zaklepom. Nosilnosti min. 250 kN.</t>
  </si>
  <si>
    <t>Projektantski nadzor in usklajevanje projekta z dejansko ugotovljenim stanjem na terenu.</t>
  </si>
  <si>
    <t>Dobava, transport  in vgradnja ravnih betonskih cestnih robnikov 15/25 cm z betonskim temeljem. Robniki izdelani iz zmrzlinsko odpornega betona XF4 in stopnje obrusa XB2.</t>
  </si>
  <si>
    <t>Nepredvidena dela v vrednosti 10% vseh del</t>
  </si>
  <si>
    <t>I./1</t>
  </si>
  <si>
    <t>I./8</t>
  </si>
  <si>
    <t>I./7</t>
  </si>
  <si>
    <t>I./6</t>
  </si>
  <si>
    <t>I./5</t>
  </si>
  <si>
    <t>I./4</t>
  </si>
  <si>
    <t>I./3</t>
  </si>
  <si>
    <t>I./2</t>
  </si>
  <si>
    <t>Planiranje zelenih površin, grabljenje kamenja, sejanje s travnim semenom in gnojenje.</t>
  </si>
  <si>
    <t>II./1</t>
  </si>
  <si>
    <t>II./2</t>
  </si>
  <si>
    <t>II./3</t>
  </si>
  <si>
    <t>II./4</t>
  </si>
  <si>
    <t>II./5</t>
  </si>
  <si>
    <t>II./6</t>
  </si>
  <si>
    <t>II./7</t>
  </si>
  <si>
    <t>II./8</t>
  </si>
  <si>
    <t>II./9</t>
  </si>
  <si>
    <t>II./10</t>
  </si>
  <si>
    <t>II./11</t>
  </si>
  <si>
    <t>II./12</t>
  </si>
  <si>
    <t>II./13</t>
  </si>
  <si>
    <t>II./19</t>
  </si>
  <si>
    <t>II./18</t>
  </si>
  <si>
    <t>II./17</t>
  </si>
  <si>
    <t>II./16</t>
  </si>
  <si>
    <t>II./15</t>
  </si>
  <si>
    <t>II./14</t>
  </si>
  <si>
    <t>II./20</t>
  </si>
  <si>
    <t>II./21</t>
  </si>
  <si>
    <t>II./22</t>
  </si>
  <si>
    <t>III./1</t>
  </si>
  <si>
    <t>III./2</t>
  </si>
  <si>
    <t>III./3</t>
  </si>
  <si>
    <t>III./4</t>
  </si>
  <si>
    <t>III./5</t>
  </si>
  <si>
    <t>III./6</t>
  </si>
  <si>
    <t>IV./1</t>
  </si>
  <si>
    <t>IV./2</t>
  </si>
  <si>
    <t>IV./3</t>
  </si>
  <si>
    <t>IV./4</t>
  </si>
  <si>
    <t>IV./5</t>
  </si>
  <si>
    <t>IV./6</t>
  </si>
  <si>
    <t>IV./7</t>
  </si>
  <si>
    <t>IV./8</t>
  </si>
  <si>
    <t>IV./9</t>
  </si>
  <si>
    <t>IV./10</t>
  </si>
  <si>
    <t>Nabava, dobava in vgrajevanje peščenega zaključnega sloja d= do 5cm (0-4mm) pod asfaltom</t>
  </si>
  <si>
    <t>Valjanje in planiranje planuma ceste ter fina priprava pred asfaltiranjem, z zaklinjanjem tampona, s kontrolo padcev in z morebitnimi manjšimi popravili nivelete ceste pred asfaltiranjem</t>
  </si>
  <si>
    <t>Strojni zasip jarka z izkopanim materialom izven cone cevovoda (izkopan obstoječ tampon, frezanec) z izločevanjem kamenja nad fi 45 mm oz. po navodilih nadzora, s komprimacijo v plasteh do predpisane zbitosti 95% asfaltne površine 92% zelene površine (po SPP). Upoštevati nakladanje in dovoz iz lokalne deponije.</t>
  </si>
  <si>
    <t>Izvedba priključka cevi DN 160 za nastavek hišnega priključka na revizijske jaške glavnega kanala s kronsko navrtavo in gumi tesnilom. (vsak HP upoštevana dolžina 5m)</t>
  </si>
  <si>
    <t xml:space="preserve">Dobava, transport peska in izdelava peščene posteljice iz dobavljenega materiala (4-8 mm) po navodilih nadzora, debeline 10 in 12,5 cm, v predvidenem nagibu, po celotni širini jarka                                       </t>
  </si>
  <si>
    <t>Dobava in polaganje visokoobremenitvenih polnostenskih PP cevi DN 250 mm, temenske togosti min. SN 12. Cevi zunaj  in znotraj gladke. Izvedene po standardu SIST EN 13476-1. Stiki se tesnijo s spojno integriranimi gumi tesnili oziroma spojkami.</t>
  </si>
  <si>
    <t>Enostranski vertikalni opaž za bet. posteljico ter obbetoniranja cevi deb. 10cm do višine 50cm</t>
  </si>
  <si>
    <t>Dobava, transport in vgradnja mrežne armature R 131 za betonsko posteljico</t>
  </si>
  <si>
    <t>kg</t>
  </si>
  <si>
    <t xml:space="preserve">H =1.00-2.00 m-kaskadni jašek </t>
  </si>
  <si>
    <t>OPOMBA: Vsi izkopi se obračunavajo v raščenem stanju, zasipi pa v vgrajenem! Pri izkopih obvezno ločevati gramozne (nekoherentne) materiale od zemlje in glinenih (koherentnih materialov).</t>
  </si>
  <si>
    <t>1.0</t>
  </si>
  <si>
    <t>Dobava in polaganje visokoobremenitvenih polnostenskih PP cevi DN 200 mm, temenske togosti min. SN 12. Cevi zunaj  in znotraj gladke. Izvedene po standardu SIST EN 13476-1. Stiki se tesnijo s spojno integriranimi gumi tesnili oziroma spojkami.</t>
  </si>
  <si>
    <t xml:space="preserve">Nabava, transport, namestitev in montaža prefabriciranih AB DN 1000 jaškov z reduciranim konusom 600 mm in nastavkom za PP cevi DN 250  ter tovarniško izdelano muldo. Stikovanje betonskih cevi jaška se izvede z integriranim tesnilom. V ceni upoštevati dodatni izkop na mestih jaškov, planiranje in utrjevanje dna, izdelava bet. ležišča C12/15 d=15 cm. Nabava in montaža betonskega konusnega okvirja s  pokrovom fi 600mm, 400 kN, s protihrupnim tesnilom in zaklepom. Pokrovi se lepijo na betonski okvir z ustreznim lepilom.  Pokrovi morajo biti zračni. Betonski venci se morajo obbetonirati. Jaški morajo imeti atest proti vzgonu. (npr. kot jaški tip NIVO skladen s SIST EN 1917). Za kaskadne jaške so višine kaskad razvidne iz vzdolžnih profilov. </t>
  </si>
  <si>
    <t>2.0</t>
  </si>
  <si>
    <t>KANAL 9-01-tlačni</t>
  </si>
  <si>
    <t>3.0</t>
  </si>
  <si>
    <t>KANAL 9-01.1</t>
  </si>
  <si>
    <t xml:space="preserve">Nabava, transport, namestitev in montaža prefabriciranih AB DN 1000 jaškov z reduciranim konusom 600 mm in nastavkom za PP cevi DN 200  ter tovarniško izdelano muldo. Stikovanje betonskih cevi jaška se izvede z integriranim tesnilom. V ceni upoštevati dodatni izkop na mestih jaškov, planiranje in utrjevanje dna, izdelava bet. ležišča C12/15 d=15 cm. Nabava in montaža betonskega konusnega okvirja s  pokrovom fi 600mm, 400 kN, s protihrupnim tesnilom in zaklepom. Pokrovi se lepijo na betonski okvir z ustreznim lepilom.  Pokrovi morajo biti zračni. Betonski venci se morajo obbetonirati. Jaški morajo imeti atest proti vzgonu. (npr. kot jaški tip NIVO skladen s SIST EN 1917). Za kaskadne jaške so višine kaskad razvidne iz vzdolžnih profilov. </t>
  </si>
  <si>
    <t>Dobava, transport in vgradnja cevnega materiala za čistilni jašek</t>
  </si>
  <si>
    <t>- T kos DN 80mm</t>
  </si>
  <si>
    <t>- FF kos DN 80mm, l=600mm</t>
  </si>
  <si>
    <t>ČRPALIŠČE Č3</t>
  </si>
  <si>
    <t>III./ Gradbena dela</t>
  </si>
  <si>
    <t>IV./ Montažna dela</t>
  </si>
  <si>
    <t>V./ Ostala dela</t>
  </si>
  <si>
    <t>VI./ Elekltroinstalacije in električna oprema</t>
  </si>
  <si>
    <t>ČRPALIŠČE SKUPAJ:</t>
  </si>
  <si>
    <t>4.0</t>
  </si>
  <si>
    <t>Preddela upoštevana v popisu kanala s tlačnim vodom</t>
  </si>
  <si>
    <t>Zemeljska dela upoštevana v popisu kanala s tlačnim vodom</t>
  </si>
  <si>
    <t>III./ GRADBENA DELA</t>
  </si>
  <si>
    <t>GRADBENA DELA</t>
  </si>
  <si>
    <t>IV./ MONTAŽNA DELA</t>
  </si>
  <si>
    <t>OPOMBA: VSI VGRAJENI KOVINSKI DELI  (oprema, cevi, lestve, ograje, pritrdilni materiali) MORAJO BITI IZ NERJAVEČEGA MATERIALA 1.4301</t>
  </si>
  <si>
    <t>IV./1a</t>
  </si>
  <si>
    <t>Dobava, transport in vgradnja cevnega materiala za izdelavo tlačnega voda za črpališče:</t>
  </si>
  <si>
    <t>- J. C. DN 80mm z navarjenima prirobnicama, l=2x150mm</t>
  </si>
  <si>
    <t>- nepovratni kroglični ventil DN 80mm</t>
  </si>
  <si>
    <t>- ZASUN DN 80mm vključno s kolesom</t>
  </si>
  <si>
    <t>- Q 90° DN 80mm</t>
  </si>
  <si>
    <t>- "hlačni" T odcep DN 80mm</t>
  </si>
  <si>
    <t>- FF kos DN 80mm, l=400mm</t>
  </si>
  <si>
    <t>-univerzalna spojka  s prirobnico za prehod iz J.C. DN 80/2mm na PE d=90mm/10bar</t>
  </si>
  <si>
    <t>V./ OSTALA DELA</t>
  </si>
  <si>
    <t>OPOMBA: Druga ostala dela zajeta v popisu kanal s tlačnim vodom</t>
  </si>
  <si>
    <t>V./1</t>
  </si>
  <si>
    <t>SKUPAJ</t>
  </si>
  <si>
    <t>Prevzem dokumentacije in preučitev PZI projekta, priprava gradbišča, transport materialov in osebja, zavarovanje gradbišča</t>
  </si>
  <si>
    <t>kpl.</t>
  </si>
  <si>
    <t>Dobava in polaganje kabla NYY-J 4x10 mm², položenega podzemno v inštalacijski cevi</t>
  </si>
  <si>
    <t>Dobava in polaganje kabla NYM-J 3x1,5 mm²</t>
  </si>
  <si>
    <t xml:space="preserve">Dobava in polaganje instalacijske cevi  fi 16 mm </t>
  </si>
  <si>
    <t>Dobava in polaganje kabla HO7V-K, RZ, 1 x 6  mm²</t>
  </si>
  <si>
    <t>Razni drobni nespecificiran material</t>
  </si>
  <si>
    <t xml:space="preserve">Izkop kabelskega jarka 0,3 x 0,9 m, komplet z izdelavo posteljice za kabel ter zasutje in povrnitev v prvotno stanje </t>
  </si>
  <si>
    <t>Izkop in postavitev temelja prostostoječe omarice komplet z betonom za obbetoniranje</t>
  </si>
  <si>
    <t>Ščitnik GAL</t>
  </si>
  <si>
    <t>Opozorilni trak z napisom ELEKTRIKA</t>
  </si>
  <si>
    <t>Stigmafleks cev fi 50 mm</t>
  </si>
  <si>
    <t>Dobava in polaganje inox traku RH1 30 x 3,5 mm</t>
  </si>
  <si>
    <t>Dobava in montaža sponke KON01 iz nerjavečega jekla za izvedbo spojev med ploščatimi strelovodnim vodniki</t>
  </si>
  <si>
    <t xml:space="preserve">Inox objemka za pritrditev kablov </t>
  </si>
  <si>
    <t xml:space="preserve">Inox objemka za pritrditev nivojske sonde </t>
  </si>
  <si>
    <t>Ozemljitev večjih kovinskih mas</t>
  </si>
  <si>
    <t>Meritve ozemljitev z izdajo poročila in merilnih protokolov</t>
  </si>
  <si>
    <t>Drobni material</t>
  </si>
  <si>
    <t xml:space="preserve">Dobava in montaža tipske prostostoječe plastične omare dimenzij 1115 x 1080 x 320 mm na tipskem plastičnem temelju, v IP zaščiti 54, ožičen po vezni shemi, ter vgrajeni opremi: </t>
  </si>
  <si>
    <t>Glavno stikalo - preklopno mreža - 0 - agregat, 32A, z rdečim ročajem, 4 pol, vgradnja na letev</t>
  </si>
  <si>
    <t>RCD stikalo 2/25/0,03A</t>
  </si>
  <si>
    <t>Prenapetostni odvodniki razreda II.</t>
  </si>
  <si>
    <t>Motorno zaščitno stikalo 2,7-4 A s pomožnimi kontakti</t>
  </si>
  <si>
    <t>Instalacijski odklopnik 1f, B16A</t>
  </si>
  <si>
    <t>Instalacijski odklopnik 1f, C10A</t>
  </si>
  <si>
    <t>Instalacijski odklopnik 1f, C6A</t>
  </si>
  <si>
    <t>Instalacijski odklopnik 1f, C2A</t>
  </si>
  <si>
    <t>Svetilka s stikalom ter vtičnico v razdelilcu</t>
  </si>
  <si>
    <t>Grelec razdelilca 100 W, 230 V</t>
  </si>
  <si>
    <t xml:space="preserve">Termostat v omari za grelec </t>
  </si>
  <si>
    <t xml:space="preserve">Brezprekinitveni napajalnik UPS 230 V, 1 kVA, avtonomije 10 min (tip uskladiti z vzdrževalno službo VO-KA) </t>
  </si>
  <si>
    <t>Prenapetostna zaščita Phoenix Contact tip MT-2PE230VAC</t>
  </si>
  <si>
    <t>Krmilnik z LCD monitorjem in tipkovnico, tip V230 Unitronics</t>
  </si>
  <si>
    <t>Komunikacijski adapter EX-A2X</t>
  </si>
  <si>
    <t>Razširitveni vhodni modul Unitronic IO-DI16, 16xDI</t>
  </si>
  <si>
    <t>Razširitveni izhodni modul Unitronic IO-RO8, 8xD0</t>
  </si>
  <si>
    <t>Razširitveni analogni modul Unitronic IO-AI4-AO2, 4xAI, 2xAO</t>
  </si>
  <si>
    <t>Stabiliziran usmernik 240/24V, 5A</t>
  </si>
  <si>
    <t>UKV postaja komplet (CM340, modem AN1200, napajalnik 24VDC - 12VDC, prenapetostna antenska zaščita, prehod N - BNC s kablom 1m)</t>
  </si>
  <si>
    <t>Tipka za reset 1 x NO, 10 A</t>
  </si>
  <si>
    <t xml:space="preserve">Pomožni rele 24 VDC, 4P kot na primer PT570524 Schrack komplet s podnožjem </t>
  </si>
  <si>
    <t xml:space="preserve">Pomožni rele 230 VAC, 4P kot na primer PT570730 Schrack komplet s podnožjem </t>
  </si>
  <si>
    <t>Kontaktor, 4 kW, 10 A, tuljava 230 VAC, s pomožnim kontaktom 1 x NO, kot npr.: LA301013N Schrack</t>
  </si>
  <si>
    <t>Preklopno stikalo ročno - 0 - avtomatsko, 10 A, 2 pol, vgradnja na letev</t>
  </si>
  <si>
    <t>Preklopno stikalo mreža - 0 - UPS, 16 A, 2 pol, vgradnja na letev</t>
  </si>
  <si>
    <t>Prenapetostna zaščita kot npr.: PVZ301 Eltra</t>
  </si>
  <si>
    <t xml:space="preserve">Kontrolnik prisotnosti napetosti HTR 04.2 Seltron </t>
  </si>
  <si>
    <t>Natičnica 400 VAC, 32A, 3P za priklop mobilnega DEA</t>
  </si>
  <si>
    <t xml:space="preserve">PE in N zbiralka </t>
  </si>
  <si>
    <t>Vrste sponke, napisne ploščice, oznake ter drobni material</t>
  </si>
  <si>
    <t>Izdelava aplikativne programske opreme za krmilnik</t>
  </si>
  <si>
    <t>Izdelava aplikativne programske opreme na nadzornem centru zvez Lava, instalacija aplikacije na terminalskem strežniku Center</t>
  </si>
  <si>
    <t>Izdelava projekta radijskih zvez in pridobitev radijskega dovoljenja</t>
  </si>
  <si>
    <t xml:space="preserve">Testiranje in spuščanje v pogon </t>
  </si>
  <si>
    <t>Omara prostostoječa priključno merilna PS PMO 2 s poliestrskim podstavkom</t>
  </si>
  <si>
    <t>Števec delovne energije z dajalnikom impulza tip LANDIS+GYR ZMXi120CQU1L1D3</t>
  </si>
  <si>
    <t>kom.</t>
  </si>
  <si>
    <t>Varovalčno podnožje HVL 00-3p M8 M8-P</t>
  </si>
  <si>
    <t>Varovalni vložek NV/35A</t>
  </si>
  <si>
    <t>Varovalni vložek NV/20A</t>
  </si>
  <si>
    <t>Prenapetostni odvodnik PROTEC B2S 12.5/275</t>
  </si>
  <si>
    <t>Vertikalni varovalčni ločilnik 690V/160A</t>
  </si>
  <si>
    <t>Dobava in polaganje kabla E-AY2Y-J 4x70SM+1,5RE mm2</t>
  </si>
  <si>
    <t>Dobava in polaganje Mapitel cevi ɸ 110 mm</t>
  </si>
  <si>
    <t>Dobava in polaganje traku RH1 30 x 3,5 mm</t>
  </si>
  <si>
    <t>Dobava in polaganje opozorilnega traku z napisom ELEKTRIKA</t>
  </si>
  <si>
    <t xml:space="preserve">Izkop kabelskega jarka 0,4 x 0,9 m, komplet z izdelavo posteljice za kabel ter zasutje in povrnite v prvotno stanje </t>
  </si>
  <si>
    <t>Rezanje asfalta</t>
  </si>
  <si>
    <t>Podvrtanje vodotoka</t>
  </si>
  <si>
    <t>Obbetoniranje mapitel cevi</t>
  </si>
  <si>
    <t>Priklop kabla</t>
  </si>
  <si>
    <t>Vgradnja omare PS PMO</t>
  </si>
  <si>
    <t>Vgradnja opreme v PS PMO</t>
  </si>
  <si>
    <t>Nadzor s strani elektrodistribucije</t>
  </si>
  <si>
    <t>Stikalne manipulacije s strani elektro distribucije</t>
  </si>
  <si>
    <t>Zakoličba obstoječih komunalnih vodov</t>
  </si>
  <si>
    <t xml:space="preserve">Izdelava geodetskega posnetka po končani gradnji </t>
  </si>
  <si>
    <t xml:space="preserve">Električne meritve dovodnega kabla       </t>
  </si>
  <si>
    <t>Stroški priklop 14 kW (3x20 A) Elektro Celje</t>
  </si>
  <si>
    <t>Izdelava projekta PID NN priključka</t>
  </si>
  <si>
    <t xml:space="preserve">Polaganje tipskega kabla za priklop črpalk do 10 m </t>
  </si>
  <si>
    <t xml:space="preserve">Dobava in montaža nivojskih stikal hruška komplet s tipskim kablom dolžine 10 m </t>
  </si>
  <si>
    <t>Dobava in montaža končnega stikala za kontrolo vstopa</t>
  </si>
  <si>
    <t xml:space="preserve">Dobava in montaža zvezne merilne sonde PPI 100 Eltra komplet s tipskim kablom (z cevko) dolžine 10 m </t>
  </si>
  <si>
    <t xml:space="preserve">Dobava in montaža antenskega droga inox (6m) s konzolnimi pritrditvami </t>
  </si>
  <si>
    <t xml:space="preserve"> Dobava in montaža UKV antene enakovredno kot npr.: YAGI AD-40/4-3, komplet s kablom RG214 (cca 15m), BNC konektorji in antensko zaščito ASP-01</t>
  </si>
  <si>
    <t>Priklop tipskih črpalk 400 VAC</t>
  </si>
  <si>
    <t>Priklop nivojskih stikal</t>
  </si>
  <si>
    <t>Priklop zvezne merilne sonde</t>
  </si>
  <si>
    <t>Priklop končnega stikala za kontrolo vstopa</t>
  </si>
  <si>
    <t>Tekoče potrjevanje sprememb in odstopanj od PZI in predaja vseh podatkov projektantu za izdelavo PID po zaključku del</t>
  </si>
  <si>
    <t>Meritve, preizkusi in spuščanje v pogon posameznih sklopov elektro opreme in izdaja ustreznih merilnih protokolov</t>
  </si>
  <si>
    <t>Poučitev predstavnika investitorja o rokovanju z elektro instalacijskimi sistemi na objektu</t>
  </si>
  <si>
    <t>Priprava in izdaja "POTRDILA O ZANESLJIVOSTI OBJEKTA" kot ločena mapa za el. instalacije</t>
  </si>
  <si>
    <t>Izdelava projekta izvedenih del</t>
  </si>
  <si>
    <t>KANAL 9-01 (Z ODCEPOM) SKUPAJ:</t>
  </si>
  <si>
    <t>KANAL 9-01-tlačni SKUPAJ:</t>
  </si>
  <si>
    <t>KANAL 9-01.1 SKUPAJ:</t>
  </si>
  <si>
    <t xml:space="preserve">1.0 </t>
  </si>
  <si>
    <t>ČRPALIŠČE Č2</t>
  </si>
  <si>
    <t xml:space="preserve">Strojni izkop jarka v zemljini III. - IV. ktg, vertikalni z razpiranjem in nalaganjem na vozilo ter odvozom na gradbiščno deponijo, vključno s stroški deponiranja.          </t>
  </si>
  <si>
    <t>Dobava in vgraditev betona C12/ 15 za betonsko ležišče in obbetoniranje cevi PE DN 90mm na odseku kjer križamo potok v dolžini l=0.91m (po detajlu)</t>
  </si>
  <si>
    <t>Zavarovanje brežine in struge potoka s kamnitim zavarovanjem v deb. 25-30cm zalitim s pustim betonom (brežina) ter s kamnitim zavarovanjem deb. 40cm z zaključkom v deb. 50cm (dno) na odseku prečkanja s kanalizacijo med jaškoma  (po detajlu)</t>
  </si>
  <si>
    <r>
      <t>m</t>
    </r>
    <r>
      <rPr>
        <vertAlign val="superscript"/>
        <sz val="10"/>
        <rFont val="Arial"/>
        <family val="2"/>
        <charset val="238"/>
      </rPr>
      <t>3</t>
    </r>
  </si>
  <si>
    <r>
      <t>m</t>
    </r>
    <r>
      <rPr>
        <vertAlign val="superscript"/>
        <sz val="10"/>
        <rFont val="Arial"/>
        <family val="2"/>
        <charset val="238"/>
      </rPr>
      <t>2</t>
    </r>
  </si>
  <si>
    <t>-univerzalna spojka  s prirobnico za prehod iz J.C. DN 80/2mm na PE d=90mm/8bar</t>
  </si>
  <si>
    <t>ČRPALIŠČE Č3 SKUPAJ:</t>
  </si>
  <si>
    <t>KANALIZACIJA - KANAL 9-01 (Z ODCEPOM)</t>
  </si>
  <si>
    <t>KANALIZACIJA - KANAL 9-01-tlačni</t>
  </si>
  <si>
    <t>KANALIZACIJA - KANAL 9-01.1</t>
  </si>
  <si>
    <t>Tlačni preizkus tesnosti jaškov skladno s SIST EN 1610, ki ga izvede pooblaščen akreditiran laboratorij, z izdelavo poročila.</t>
  </si>
  <si>
    <t>Pregled kanalizacje in jaškov z video kamero po končanih delih in izdelavo poročila ter posnetka. Video posnetek mora biti izveden s kamero, ki prikazuje padec nivelete kanalizacije.</t>
  </si>
  <si>
    <t>VI./a./ Pripravljalna dela</t>
  </si>
  <si>
    <t xml:space="preserve">VI./b. Groba instalacijska dela </t>
  </si>
  <si>
    <t>VI./c./ Gradbena dela</t>
  </si>
  <si>
    <t xml:space="preserve">VI./d./ Ozemljitve  </t>
  </si>
  <si>
    <t>VI./e./ Razdelilnik RG</t>
  </si>
  <si>
    <t>VI./f./ Programska oprema</t>
  </si>
  <si>
    <t>VI./g./ NN priključek</t>
  </si>
  <si>
    <t>VI./h./ Finomontažna dela</t>
  </si>
  <si>
    <t>VI./i./ Zaključna dela</t>
  </si>
  <si>
    <t>VI./</t>
  </si>
  <si>
    <t>ELEKLTROINSTALACIJE IN ELEKTRIČNA OPREMA</t>
  </si>
  <si>
    <t>VI./a. PRIPRAVLJALNA DELA</t>
  </si>
  <si>
    <t>VI.a./1</t>
  </si>
  <si>
    <t>VI./a.</t>
  </si>
  <si>
    <t>VI./b. GROBA INSTALACIJSKA DELA</t>
  </si>
  <si>
    <t>VI./b./1</t>
  </si>
  <si>
    <t>VI./b./2</t>
  </si>
  <si>
    <t>VI./b./3</t>
  </si>
  <si>
    <t>VI./b./4</t>
  </si>
  <si>
    <t>VI./b./5</t>
  </si>
  <si>
    <t>VI./b.</t>
  </si>
  <si>
    <t>VI./c. GRADBENA DELA</t>
  </si>
  <si>
    <t>VI./c./1</t>
  </si>
  <si>
    <t>VI./c./2</t>
  </si>
  <si>
    <t>VI./c./3</t>
  </si>
  <si>
    <t>VI./c./4</t>
  </si>
  <si>
    <t>VI./c./5</t>
  </si>
  <si>
    <t>VI./c./6</t>
  </si>
  <si>
    <t>VI./c.</t>
  </si>
  <si>
    <t xml:space="preserve">VI./d. OZEMLJITVE </t>
  </si>
  <si>
    <t>VI./d./1</t>
  </si>
  <si>
    <t>VI./d./2</t>
  </si>
  <si>
    <t>VI./d./3</t>
  </si>
  <si>
    <t>VI./d./4</t>
  </si>
  <si>
    <t>VI./d./5</t>
  </si>
  <si>
    <t>VI./d./6</t>
  </si>
  <si>
    <t>VI./d./7</t>
  </si>
  <si>
    <t>VI./d.</t>
  </si>
  <si>
    <t>VI./e. RAZDELILNIK RG</t>
  </si>
  <si>
    <t>VI./e./1</t>
  </si>
  <si>
    <t>VI./e./2</t>
  </si>
  <si>
    <t>VI./e./3</t>
  </si>
  <si>
    <t>VI./e./4</t>
  </si>
  <si>
    <t>VI./e./5</t>
  </si>
  <si>
    <t>VI./e./6</t>
  </si>
  <si>
    <t>VI./e./7</t>
  </si>
  <si>
    <t>VI./e./8</t>
  </si>
  <si>
    <t>VI./e./9</t>
  </si>
  <si>
    <t>VI./e./10</t>
  </si>
  <si>
    <t>VI./e./11</t>
  </si>
  <si>
    <t>VI./e./12</t>
  </si>
  <si>
    <t>VI./e./13</t>
  </si>
  <si>
    <t>VI./e./14</t>
  </si>
  <si>
    <t>VI./e./15</t>
  </si>
  <si>
    <t>VI./e./16</t>
  </si>
  <si>
    <t>VI./e./17</t>
  </si>
  <si>
    <t>VI./e./18</t>
  </si>
  <si>
    <t>VI./e./19</t>
  </si>
  <si>
    <t>VI./e./20</t>
  </si>
  <si>
    <t>VI./e./21</t>
  </si>
  <si>
    <t>VI./e./22</t>
  </si>
  <si>
    <t>VI./e./23</t>
  </si>
  <si>
    <t>VI./e./24</t>
  </si>
  <si>
    <t>VI./e./25</t>
  </si>
  <si>
    <t>VI./e./26</t>
  </si>
  <si>
    <t>VI./e./27</t>
  </si>
  <si>
    <t>VI./e./28</t>
  </si>
  <si>
    <t>VI./e./29</t>
  </si>
  <si>
    <t>VI./e./30</t>
  </si>
  <si>
    <t>VI./e./31</t>
  </si>
  <si>
    <t>VI./e./32</t>
  </si>
  <si>
    <t>VI./e./33</t>
  </si>
  <si>
    <t>VI./e.</t>
  </si>
  <si>
    <t>VI./f. PROGRAMSKA OPREMA</t>
  </si>
  <si>
    <t>VI./f./1</t>
  </si>
  <si>
    <t>VI./f./2</t>
  </si>
  <si>
    <t>VI./f./3</t>
  </si>
  <si>
    <t>VI./f./4</t>
  </si>
  <si>
    <t xml:space="preserve">VI./f. </t>
  </si>
  <si>
    <t>VI./g. NN PRIKLJUČEK</t>
  </si>
  <si>
    <t>VI./g./1</t>
  </si>
  <si>
    <t>VI./g./2</t>
  </si>
  <si>
    <t>VI./g./3</t>
  </si>
  <si>
    <t>VI./g./4</t>
  </si>
  <si>
    <t>VI./g./5</t>
  </si>
  <si>
    <t>VI./g./6</t>
  </si>
  <si>
    <t>VI./g./7</t>
  </si>
  <si>
    <t>VI./g./8</t>
  </si>
  <si>
    <t>VI./g./9</t>
  </si>
  <si>
    <t>VI./g./10</t>
  </si>
  <si>
    <t>VI./g./11</t>
  </si>
  <si>
    <t>VI./g./12</t>
  </si>
  <si>
    <t>VI./g./13</t>
  </si>
  <si>
    <t>VI./g./14</t>
  </si>
  <si>
    <t>VI./g./15</t>
  </si>
  <si>
    <t>VI./g./16</t>
  </si>
  <si>
    <t>VI./g./17</t>
  </si>
  <si>
    <t>VI./g./18</t>
  </si>
  <si>
    <t>VI./g./19</t>
  </si>
  <si>
    <t>VI./g./20</t>
  </si>
  <si>
    <t>VI./g./21</t>
  </si>
  <si>
    <t>VI./g./22</t>
  </si>
  <si>
    <t>VI./g./23</t>
  </si>
  <si>
    <t>VI./g./24</t>
  </si>
  <si>
    <t>VI./g./25</t>
  </si>
  <si>
    <t>VI./g./26</t>
  </si>
  <si>
    <t>VI./g.</t>
  </si>
  <si>
    <t>VI./h. FINOMONTAŽNA DELA</t>
  </si>
  <si>
    <t>VI./h./1</t>
  </si>
  <si>
    <t>VI./h./2</t>
  </si>
  <si>
    <t>VI./h./3</t>
  </si>
  <si>
    <t>VI./h./4</t>
  </si>
  <si>
    <t>VI./h./5</t>
  </si>
  <si>
    <t>VI./h./6</t>
  </si>
  <si>
    <t>VI./h./7</t>
  </si>
  <si>
    <t>VI./h./8</t>
  </si>
  <si>
    <t>VI./h./9</t>
  </si>
  <si>
    <t>VI./h./10</t>
  </si>
  <si>
    <t xml:space="preserve">VI./h. </t>
  </si>
  <si>
    <t>VI/i. ZAKLJUČNA DELA</t>
  </si>
  <si>
    <t>VI/i./1</t>
  </si>
  <si>
    <t>VI/i./2</t>
  </si>
  <si>
    <t>VI/i./3</t>
  </si>
  <si>
    <t>VI/i./4</t>
  </si>
  <si>
    <t>VI/i./5</t>
  </si>
  <si>
    <t>VI/i.</t>
  </si>
  <si>
    <t>ELEKLTROINSTALACIJE IN ELEKTRIČNA OPREMA SKUPAJ</t>
  </si>
  <si>
    <t>VI./g./27</t>
  </si>
  <si>
    <t xml:space="preserve">SKUPAJ </t>
  </si>
  <si>
    <t>OBJEKT: PODPROJEKT št. 9 - Odvod komunalnih odpadnih in padavinskih vod v delu naselja Začret – V. Faza</t>
  </si>
  <si>
    <t>PODPROJEKT št. 9 SKUPAJ brez DDV:</t>
  </si>
  <si>
    <r>
      <t>m</t>
    </r>
    <r>
      <rPr>
        <vertAlign val="superscript"/>
        <sz val="10"/>
        <rFont val="Arial"/>
        <family val="2"/>
      </rPr>
      <t>2</t>
    </r>
  </si>
  <si>
    <r>
      <t>m</t>
    </r>
    <r>
      <rPr>
        <vertAlign val="superscript"/>
        <sz val="10"/>
        <rFont val="Arial"/>
        <family val="2"/>
      </rPr>
      <t>3</t>
    </r>
  </si>
  <si>
    <t>Izkop in odvoz obstoječega tampona in zemlje do deb. 50 cm na začasno deponijo - material predviden za zasip</t>
  </si>
  <si>
    <t>Dobava in vgradnja revizijskih jaškov za nastavke hišnih priključkov iz armirano betonskih tipskih elementov DN 800. V ceni zajeti tudi vsa potrebna zemeljska dela, podložni beton in zasip z gramoznim materialom. Jaški so globine od 1,00 do 2,00 m.  Priključke na jaške izvesti z navrtavo in gumi tesnili, kar mora biti upoštevano v ceni na enoto.</t>
  </si>
  <si>
    <r>
      <t xml:space="preserve">Izdelava elaborata in pridobivanje dovoljenj za zaporo ceste, ureditev prometnega režima v času gradnje, postavitev ter vzdrževanje cestno prometne signalizacije z obveščanjem uporabnikov ceste v skladu z upravljalcem ceste ter odstranitev prometne signalizacije po končani gradnji z vzporeditvijo prvotnega stanja. Zavarovanje gradbišča s predpisano signalizacijo kot so letve, opozorilne vrvice, znaki, svetlobna telesa med gradnjo, izdelava, namestitev in po koncu gradnje odstranitev obvestilne table z nosilnim panojem na gradbišču...  </t>
    </r>
    <r>
      <rPr>
        <b/>
        <sz val="10"/>
        <rFont val="Arial"/>
        <family val="2"/>
        <charset val="238"/>
      </rPr>
      <t>Za vsa dela na območju gradbišča - Podprojekta 9</t>
    </r>
    <r>
      <rPr>
        <sz val="10"/>
        <rFont val="Arial"/>
        <family val="2"/>
        <charset val="238"/>
      </rPr>
      <t>.</t>
    </r>
  </si>
  <si>
    <r>
      <t xml:space="preserve">Priprava in organizacija gradbišča z gradbiščno tablo vključno z vsemi potrebnimi deli in obratovalnimi stroški gradbišča. V tej postavki je potrebno zajeti tudi stroške začasnih dovoznih poti ter vzpostavitev v prvotno stanje.  Izvajalec si mora ogledati predvideno traso  in v to postavko vključiti vsa potrebna dela pri organizaciji, pripravi, zavarovanju in čiščenju gradbišča. </t>
    </r>
    <r>
      <rPr>
        <b/>
        <sz val="10"/>
        <rFont val="Arial"/>
        <family val="2"/>
        <charset val="238"/>
      </rPr>
      <t xml:space="preserve"> Za vsa dela na območju gradbišča  - Podprojekta 9.</t>
    </r>
  </si>
  <si>
    <r>
      <t xml:space="preserve">Preverba podatkov, detekcija, odkrivanje ter trasna in višinska zakoličba vseh komunalnih in energetskih vodov ter oznaka križanj na predvideni dolžini izgradnje, vključno s stroški nadzora pri prečkanju komunalnih vodov.  </t>
    </r>
    <r>
      <rPr>
        <b/>
        <sz val="10"/>
        <rFont val="Arial"/>
        <family val="2"/>
        <charset val="238"/>
      </rPr>
      <t>Za vsa dela na območju gradbišča  - Podprojekta 9.</t>
    </r>
  </si>
  <si>
    <t xml:space="preserve">Nabava, transport, namestitev in montaža prefabriciranih AB DN 1000 jaškov z reduciranim konusom 600 mm in nastavkom za PE cevi DN 90mm  ter tovarniško izdelano muldo. Stikovanje betonskih cevi jaška se izvede z integriranim tesnilom. V ceni upoštevati dodatni izkop na mestih jaškov, planiranje in utrjevanje dna, izdelava bet. ležišča C12/15 d=15 cm. Nabava in montaža betonskega konusnega okvirja s  pokrovom fi 600mm, 400 kN, s protihrupnim tesnilom in zaklepom. Pokrovi se lepijo na betonski okvir z ustreznim lepilom.  Pokrovi morajo biti zračni. Betonski venci se morajo obbetonirati. Jaški morajo imeti atest proti vzgonu. (npr. kot jaški tip NIVO skladen s SIST EN 1917). Za kaskadne jaške so višine kaskad razvidne iz vzdolžnih profilov. </t>
  </si>
  <si>
    <t>Izvedba priključka kanalizacije na obstoječ jašek kanalizacije s kronsko navrtavo za cev DN 90 mm in vstavitvijo gumi tesnila, vključno z vsem potrebnim delom in materialom.</t>
  </si>
  <si>
    <r>
      <t>Geodetski posnetek izvedenega stanja in izdelava geodetskega načrta za vpis v GJI (situacije, podolžni profili, pisani podolžni profili, opisi jaškov, izjava odgovornega geodeta - vpis v ZKGJI). Investitorju je potrebno predati dokumentacijo v</t>
    </r>
    <r>
      <rPr>
        <b/>
        <sz val="10"/>
        <rFont val="Arial"/>
        <family val="2"/>
      </rPr>
      <t xml:space="preserve"> štirih izvodih</t>
    </r>
    <r>
      <rPr>
        <sz val="10"/>
        <rFont val="Arial"/>
        <family val="2"/>
      </rPr>
      <t>, pri geodetskem posnetku je potrebno dostaviti podatke tudi v digitalni obliki (berljivo z Arcview pisani podolžni profil v TXT)</t>
    </r>
  </si>
  <si>
    <t xml:space="preserve">Dobava, transport ter strojno-ročni obsip cevi v coni cevovoda z dobro vezljivim, dobavljenim peščenim materialom (4-8mm) skladno s standardom SIST EN-1610, do višine 30 cm nad cevjo, z utrjevanjem do zbitosti (97% SPP)         </t>
  </si>
  <si>
    <t>Krmilno zaščitni rele mini FGP413 - samo vgradnja</t>
  </si>
  <si>
    <t>KANAL 9-01 z odcepom</t>
  </si>
  <si>
    <t xml:space="preserve">Dobava, transport ter strojno-ročni obsip cevi v coni cevovoda z dobro vezljivim, dobavljenim peščenim materialom (4-8mm) skladno s standardom SIST EN-1610, do višine 15 cm nad cevjo, z utrjevanjem do zbitosti (97% SPP)         </t>
  </si>
  <si>
    <t>II./23</t>
  </si>
  <si>
    <t>Izdelava meritev zbitosti tampona in zasipa z izdelavo končnega poročila s strani pooblaščene organizacije.</t>
  </si>
  <si>
    <t>Nabava,transport in vgraditev zmrzlinsko odpornega kamnitega materiala do fi 63 mm v debelini 30 cm z uvaljanem za izvedbo spodnjega ustroja.</t>
  </si>
  <si>
    <t>Nabava, transport in vgraditev tampona I (TP 32) v debelini 20 cm z uvaljanjem Ev2&gt;= 80 Mpa za izvedbo zgornjega ustroja.</t>
  </si>
  <si>
    <t>Tlačni preizkus tesnosti cevovoda skladno s SIST EN 1610, ki ga izvede pooblaščen akreditiran laboratorij, z izdelavo poročila, PP DN 250mm</t>
  </si>
  <si>
    <t xml:space="preserve">Asfaltiranje vozišča (pri J6) v sestavi:                               3 cm AC 8  surf B50/70 A4                                            </t>
  </si>
  <si>
    <t>Asfaltiranje vozišča (pri J6) v sestavi:                                6 cm AC 22 base B50/70 A4</t>
  </si>
  <si>
    <r>
      <t xml:space="preserve">Izdelava PID-a ter dokazila o zanesljivosti objekta. Investitorju je potrebno predati dokumentacijo v </t>
    </r>
    <r>
      <rPr>
        <b/>
        <sz val="10"/>
        <rFont val="Arial"/>
        <family val="2"/>
        <charset val="238"/>
      </rPr>
      <t>treh izvodih, za vse kanale podprojekta št. 9 in črpališče</t>
    </r>
  </si>
  <si>
    <t>Dobava in polaganje tlačnih kanalizacijskih cevi (označba z rjavo črto) iz polietilena PE100 z zaščitnim slojem iz polipropilena  SDR17 PN10 d90/79,2mm. Izvedene po standardu SIST EN 12201. Za spajanje cevi se uporabijo spojke za elektrofuzijsko varjenje.</t>
  </si>
  <si>
    <t xml:space="preserve">Asfaltiranje vozišča (pri Jprikl.) v sestavi:                               3 cm AC 8  surf B50/70 A4                                            </t>
  </si>
  <si>
    <t>Asfaltiranje vozišča (pri Jprikl.) v sestavi:                                6 cm AC 22 base B50/70 A4</t>
  </si>
  <si>
    <t>Tlačni preizkus tesnosti cevovoda skladno s SIST EN 805-2000, ki ga izvede pooblaščen akreditiran laboratorij, z izdelavo poročila.</t>
  </si>
  <si>
    <t>Tlačni preizkus tesnosti cevovoda skladno s SIST EN 1610, ki ga izvede pooblaščen akreditiran laboratorij, z izdelavo poročila, PP DN 200mm</t>
  </si>
  <si>
    <t>Dobava, transport in vgradnja montažno revizijskega in kaskadno priključnega črpalnega jaška iz AB elementov 2000x2000mm, višine 2,5m  za črpališče Č3, vključno s krovno in temeljno ploščo, priključitev proj. kanala PP DN 200mm-2x, vključno z muldami, vtoki in iztoki, podložnim betonom C 12/15 (višina kaskad in kote priključevanja razvidne iz vzdolžnih profilov ter detajla jaška)</t>
  </si>
  <si>
    <t>Dobava, transport in vgradnja karabin lestve z izvlečnim drogom, dolžine l=1,95m</t>
  </si>
  <si>
    <t>Tlačni preizkus tesnosti črpališča skladno s SIST EN 1610, ki ga izvede pooblaščen akreditiran laboratorij, z izdelavo poročila.</t>
  </si>
  <si>
    <r>
      <t xml:space="preserve">Dobava, transport in montaža litoželezne potopne-pametne samočistilne črpalke za odpadno vodo in blato DN 80mm ter vsemi deli (vodila, držala za vodila, tlačno koleno-priključni lok z nogo, veriga za spuščanje, motorni kabel z držalom, montažni komplet) ter pomožnim in pritrdilnim materialom. Črpalka ima vgrajen sinhronski IE4 elektro motor, moči 2,2 kW z vgrajeno frekfenčno regulacijo. V črpalki je vgrajen procesor, ki zazna zamašenost črpalke in sproži proces samoočiščenja. Črpalka ima na gredi vgrajen dvolopatični samočistilni prilagodljivi pomični N črpalni rotor. Po detekciji zamašitve rotorja se samodejno prične program odmašitve, ki vključuje premik na gredi (povečanje prehoda), s spremembo obratov in smeri vrtenja (naprej-nazaj). Črpalka dopušča možnost spremembe Q-H krivulje.
</t>
    </r>
    <r>
      <rPr>
        <b/>
        <sz val="10"/>
        <rFont val="Arial"/>
        <family val="2"/>
      </rPr>
      <t>Qč= 9,06 l/s, Hč= 5,0mVS</t>
    </r>
  </si>
  <si>
    <t xml:space="preserve">Dobava, transport in vgraditev med betoniranjem vstopnega jaška, okvirja  z vodotesnim povoznim pokrovom z dvižnim mehanizmom iz plinskih vzmeti iz nerjaveče pločevine na zaklep za odprtino 1000/1100 mm, nosilnosti 400kN </t>
  </si>
  <si>
    <t xml:space="preserve">Dobava, transport in vgraditev med betoniranjem vstopnega jaška, okvirja  z vodotesnim povoznim pokrovom z dvižnim mehanizmom plinskih vzmeti iz nerjaveče pločevine na zaklep za odprtino 800/800 mm, nosilnosti 400kN </t>
  </si>
  <si>
    <t>Dobava, transport in vgradnja zračnika DN 100mm z mrežo proti mrčesu,  dolžine l=1500mm</t>
  </si>
  <si>
    <t>Dobava, transport in vgradnja fazonskega odcepnega T kosa PP DN 250/160mm, za hišni priključek</t>
  </si>
  <si>
    <t>III./7</t>
  </si>
  <si>
    <t>Geodetski načrt izvedenega novega stanja zemljišča in novozgrajenih objektov na zeljišču.</t>
  </si>
  <si>
    <t>kos</t>
  </si>
  <si>
    <t>V./3</t>
  </si>
  <si>
    <t>Dobava, transport in montaža vmesnika, ki omogoča priključitev prenosnega računalnika s katerim lahko pregledamo vse podatke o delovanju črpalke (zgodovina) in nastavljamo parametre črpalke in se vgradi v elektro omarico črpališča.</t>
  </si>
  <si>
    <t>Zakoličenje objekta s postavitvijo gradbenih profilov in označbo višin.</t>
  </si>
  <si>
    <t>V./2</t>
  </si>
  <si>
    <t>V./</t>
  </si>
  <si>
    <t>OPOMBA: V postavkah del za izdelavo PID-a ponudnik upošteva tudi Izdelavo BCP obrazcev - banke cestnih podatkov skladno s Pravilnikom o načinu označevanja javnih cest, evidencah in objektih na njih, za vse rekonstruirane ceste, kjer kanalizacija poteka v cesti.</t>
  </si>
  <si>
    <t>OPOMBA: V postavkah del za pripravo in organizacijo gradbišča ponudnik upošteva tudi morebitne geodetske vzpostavitve mejnikov, ki so bili med gradnjo odstranjeni.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</si>
</sst>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0.00\ &quot;€&quot;_-;\-* #,##0.00\ &quot;€&quot;_-;_-* &quot;-&quot;??\ &quot;€&quot;_-;_-@_-"/>
    <numFmt numFmtId="164" formatCode="_-* #,##0.00\ &quot;SIT&quot;_-;\-* #,##0.00\ &quot;SIT&quot;_-;_-* &quot;-&quot;??\ &quot;SIT&quot;_-;_-@_-"/>
    <numFmt numFmtId="165" formatCode="_-* #,##0.00\ _S_I_T_-;\-* #,##0.00\ _S_I_T_-;_-* &quot;-&quot;??\ _S_I_T_-;_-@_-"/>
    <numFmt numFmtId="166" formatCode="General_)"/>
    <numFmt numFmtId="167" formatCode="#,##0.00\ _S_I_T"/>
    <numFmt numFmtId="168" formatCode="_-* #,##0.00\ _S_I_T_-;\-* #,##0.00\ _S_I_T_-;_-* \-??\ _S_I_T_-;_-@_-"/>
    <numFmt numFmtId="169" formatCode="#,##0.00\ &quot;SIT&quot;;\-#,##0.00\ &quot;SIT&quot;"/>
    <numFmt numFmtId="170" formatCode="#,##0.0"/>
    <numFmt numFmtId="171" formatCode="_-* #,##0.00\ [$€-424]_-;\-* #,##0.00\ [$€-424]_-;_-* &quot;-&quot;??\ [$€-424]_-;_-@_-"/>
  </numFmts>
  <fonts count="59">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0"/>
      <name val="Arial"/>
      <family val="2"/>
    </font>
    <font>
      <b/>
      <sz val="12"/>
      <name val="Arial"/>
      <family val="2"/>
      <charset val="238"/>
    </font>
    <font>
      <b/>
      <sz val="11"/>
      <name val="Arial"/>
      <family val="2"/>
      <charset val="238"/>
    </font>
    <font>
      <sz val="10"/>
      <name val="Arial"/>
      <family val="2"/>
      <charset val="238"/>
    </font>
    <font>
      <b/>
      <sz val="13"/>
      <name val="Arial"/>
      <family val="2"/>
      <charset val="238"/>
    </font>
    <font>
      <sz val="12"/>
      <name val="Courier"/>
      <family val="1"/>
      <charset val="238"/>
    </font>
    <font>
      <sz val="10"/>
      <name val="Arial CE"/>
      <family val="2"/>
      <charset val="238"/>
    </font>
    <font>
      <sz val="10"/>
      <name val="Arial CE"/>
      <charset val="238"/>
    </font>
    <font>
      <sz val="11"/>
      <color indexed="8"/>
      <name val="Calibri"/>
      <family val="2"/>
      <charset val="238"/>
    </font>
    <font>
      <sz val="11"/>
      <color indexed="9"/>
      <name val="Calibri"/>
      <family val="2"/>
      <charset val="238"/>
    </font>
    <font>
      <sz val="11"/>
      <color indexed="17"/>
      <name val="Calibri"/>
      <family val="2"/>
      <charset val="238"/>
    </font>
    <font>
      <b/>
      <sz val="11"/>
      <color indexed="63"/>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10"/>
      <name val="Calibri"/>
      <family val="2"/>
      <charset val="238"/>
    </font>
    <font>
      <i/>
      <sz val="11"/>
      <color indexed="23"/>
      <name val="Calibri"/>
      <family val="2"/>
      <charset val="238"/>
    </font>
    <font>
      <sz val="11"/>
      <color indexed="52"/>
      <name val="Calibri"/>
      <family val="2"/>
      <charset val="238"/>
    </font>
    <font>
      <b/>
      <sz val="11"/>
      <color indexed="9"/>
      <name val="Calibri"/>
      <family val="2"/>
      <charset val="238"/>
    </font>
    <font>
      <b/>
      <sz val="11"/>
      <color indexed="52"/>
      <name val="Calibri"/>
      <family val="2"/>
      <charset val="238"/>
    </font>
    <font>
      <sz val="11"/>
      <color indexed="20"/>
      <name val="Calibri"/>
      <family val="2"/>
      <charset val="238"/>
    </font>
    <font>
      <sz val="11"/>
      <color indexed="62"/>
      <name val="Calibri"/>
      <family val="2"/>
      <charset val="238"/>
    </font>
    <font>
      <b/>
      <sz val="11"/>
      <color indexed="8"/>
      <name val="Calibri"/>
      <family val="2"/>
      <charset val="238"/>
    </font>
    <font>
      <sz val="10"/>
      <name val="Arial CE"/>
    </font>
    <font>
      <sz val="11"/>
      <name val="Times New Roman CE"/>
      <charset val="238"/>
    </font>
    <font>
      <sz val="12"/>
      <name val="Times New Roman"/>
      <family val="1"/>
      <charset val="238"/>
    </font>
    <font>
      <sz val="12"/>
      <name val="Courier"/>
      <family val="1"/>
      <charset val="238"/>
    </font>
    <font>
      <sz val="10"/>
      <name val="Century Gothic CE"/>
      <family val="2"/>
      <charset val="238"/>
    </font>
    <font>
      <sz val="10"/>
      <name val="Arial"/>
      <family val="2"/>
      <charset val="238"/>
    </font>
    <font>
      <sz val="11"/>
      <name val="Arial"/>
      <family val="2"/>
      <charset val="238"/>
    </font>
    <font>
      <b/>
      <sz val="10"/>
      <name val="Arial"/>
      <family val="2"/>
    </font>
    <font>
      <b/>
      <i/>
      <sz val="10"/>
      <name val="Arial"/>
      <family val="2"/>
      <charset val="238"/>
    </font>
    <font>
      <sz val="12"/>
      <name val="Arial"/>
      <family val="2"/>
      <charset val="238"/>
    </font>
    <font>
      <b/>
      <sz val="10"/>
      <name val="Arial"/>
      <family val="2"/>
      <charset val="238"/>
    </font>
    <font>
      <sz val="10"/>
      <color rgb="FFFF0000"/>
      <name val="Arial"/>
      <family val="2"/>
    </font>
    <font>
      <sz val="10"/>
      <name val="Calibri"/>
      <family val="2"/>
      <charset val="238"/>
      <scheme val="minor"/>
    </font>
    <font>
      <b/>
      <sz val="10"/>
      <color rgb="FFFF0000"/>
      <name val="Arial"/>
      <family val="2"/>
    </font>
    <font>
      <sz val="11"/>
      <name val="Calibri"/>
      <family val="2"/>
      <charset val="238"/>
      <scheme val="minor"/>
    </font>
    <font>
      <b/>
      <i/>
      <sz val="11"/>
      <name val="Arial"/>
      <family val="2"/>
      <charset val="238"/>
    </font>
    <font>
      <vertAlign val="superscript"/>
      <sz val="10"/>
      <name val="Arial"/>
      <family val="2"/>
      <charset val="238"/>
    </font>
    <font>
      <sz val="10"/>
      <color rgb="FFFF0000"/>
      <name val="Arial"/>
      <family val="2"/>
      <charset val="238"/>
    </font>
    <font>
      <b/>
      <sz val="10"/>
      <color rgb="FFFF0000"/>
      <name val="Arial"/>
      <family val="2"/>
      <charset val="238"/>
    </font>
    <font>
      <sz val="10"/>
      <color theme="1"/>
      <name val="Arial"/>
      <family val="2"/>
      <charset val="238"/>
    </font>
    <font>
      <sz val="10"/>
      <color indexed="8"/>
      <name val="Arial"/>
      <family val="2"/>
      <charset val="238"/>
    </font>
    <font>
      <vertAlign val="superscript"/>
      <sz val="10"/>
      <name val="Arial"/>
      <family val="2"/>
    </font>
    <font>
      <b/>
      <i/>
      <sz val="10"/>
      <name val="Arial"/>
      <family val="2"/>
    </font>
    <font>
      <sz val="8"/>
      <name val="Arial"/>
      <family val="2"/>
      <charset val="238"/>
    </font>
    <font>
      <sz val="12"/>
      <name val="Courier"/>
      <family val="3"/>
    </font>
  </fonts>
  <fills count="34">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43"/>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rgb="FFFFC000"/>
        <bgColor indexed="64"/>
      </patternFill>
    </fill>
    <fill>
      <patternFill patternType="solid">
        <fgColor rgb="FFFFFFCC"/>
      </patternFill>
    </fill>
    <fill>
      <patternFill patternType="solid">
        <fgColor theme="9" tint="0.39997558519241921"/>
        <bgColor indexed="64"/>
      </patternFill>
    </fill>
    <fill>
      <patternFill patternType="solid">
        <fgColor theme="3" tint="0.39997558519241921"/>
        <bgColor indexed="64"/>
      </patternFill>
    </fill>
    <fill>
      <patternFill patternType="solid">
        <fgColor theme="9" tint="0.59999389629810485"/>
        <bgColor indexed="64"/>
      </patternFill>
    </fill>
  </fills>
  <borders count="6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s>
  <cellStyleXfs count="391">
    <xf numFmtId="0" fontId="0" fillId="0" borderId="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4" fontId="8" fillId="0" borderId="0" applyFont="0" applyFill="0" applyBorder="0" applyAlignment="0" applyProtection="0"/>
    <xf numFmtId="164" fontId="8" fillId="0" borderId="0" applyFont="0" applyFill="0" applyBorder="0" applyAlignment="0" applyProtection="0"/>
    <xf numFmtId="164" fontId="12" fillId="0" borderId="0" applyFont="0" applyFill="0" applyBorder="0" applyAlignment="0" applyProtection="0"/>
    <xf numFmtId="166" fontId="14" fillId="0" borderId="0"/>
    <xf numFmtId="165"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8" fillId="0" borderId="0" applyFill="0" applyBorder="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6" fontId="14" fillId="0" borderId="0"/>
    <xf numFmtId="166" fontId="14" fillId="0" borderId="0"/>
    <xf numFmtId="0" fontId="16" fillId="0" borderId="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18" fillId="17"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9" fillId="9" borderId="0" applyNumberFormat="0" applyBorder="0" applyAlignment="0" applyProtection="0"/>
    <xf numFmtId="0" fontId="20" fillId="21" borderId="19" applyNumberFormat="0" applyAlignment="0" applyProtection="0"/>
    <xf numFmtId="0" fontId="21" fillId="0" borderId="0" applyNumberFormat="0" applyFill="0" applyBorder="0" applyAlignment="0" applyProtection="0"/>
    <xf numFmtId="0" fontId="22" fillId="0" borderId="20" applyNumberFormat="0" applyFill="0" applyAlignment="0" applyProtection="0"/>
    <xf numFmtId="0" fontId="23" fillId="0" borderId="21" applyNumberFormat="0" applyFill="0" applyAlignment="0" applyProtection="0"/>
    <xf numFmtId="0" fontId="24" fillId="0" borderId="22" applyNumberFormat="0" applyFill="0" applyAlignment="0" applyProtection="0"/>
    <xf numFmtId="0" fontId="24" fillId="0" borderId="0" applyNumberFormat="0" applyFill="0" applyBorder="0" applyAlignment="0" applyProtection="0"/>
    <xf numFmtId="0" fontId="25" fillId="22" borderId="0" applyNumberFormat="0" applyBorder="0" applyAlignment="0" applyProtection="0"/>
    <xf numFmtId="0" fontId="16" fillId="23" borderId="23" applyNumberFormat="0" applyFon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7" borderId="0" applyNumberFormat="0" applyBorder="0" applyAlignment="0" applyProtection="0"/>
    <xf numFmtId="0" fontId="28" fillId="0" borderId="24" applyNumberFormat="0" applyFill="0" applyAlignment="0" applyProtection="0"/>
    <xf numFmtId="0" fontId="29" fillId="28" borderId="25" applyNumberFormat="0" applyAlignment="0" applyProtection="0"/>
    <xf numFmtId="0" fontId="30" fillId="21" borderId="26" applyNumberFormat="0" applyAlignment="0" applyProtection="0"/>
    <xf numFmtId="0" fontId="31" fillId="8" borderId="0" applyNumberFormat="0" applyBorder="0" applyAlignment="0" applyProtection="0"/>
    <xf numFmtId="0" fontId="15" fillId="0" borderId="0"/>
    <xf numFmtId="0" fontId="32" fillId="12" borderId="26" applyNumberFormat="0" applyAlignment="0" applyProtection="0"/>
    <xf numFmtId="0" fontId="33" fillId="0" borderId="27" applyNumberFormat="0" applyFill="0" applyAlignment="0" applyProtection="0"/>
    <xf numFmtId="164" fontId="12" fillId="0" borderId="0" applyFont="0" applyFill="0" applyBorder="0" applyAlignment="0" applyProtection="0"/>
    <xf numFmtId="4" fontId="34" fillId="0" borderId="0"/>
    <xf numFmtId="166" fontId="14" fillId="0" borderId="0"/>
    <xf numFmtId="164" fontId="8" fillId="0" borderId="0" applyFont="0" applyFill="0" applyBorder="0" applyAlignment="0" applyProtection="0"/>
    <xf numFmtId="167" fontId="35" fillId="0" borderId="0"/>
    <xf numFmtId="0" fontId="17" fillId="0" borderId="0"/>
    <xf numFmtId="0" fontId="36" fillId="0" borderId="0"/>
    <xf numFmtId="167" fontId="35" fillId="0" borderId="0"/>
    <xf numFmtId="9" fontId="8" fillId="0" borderId="0" applyFont="0" applyFill="0" applyBorder="0" applyAlignment="0" applyProtection="0"/>
    <xf numFmtId="168" fontId="15" fillId="0" borderId="0" applyFill="0" applyBorder="0" applyAlignment="0" applyProtection="0"/>
    <xf numFmtId="166" fontId="37" fillId="0" borderId="0"/>
    <xf numFmtId="166" fontId="14" fillId="0" borderId="0"/>
    <xf numFmtId="0" fontId="34" fillId="0" borderId="0"/>
    <xf numFmtId="0" fontId="8" fillId="0" borderId="0"/>
    <xf numFmtId="164" fontId="8" fillId="0" borderId="0" applyFont="0" applyFill="0" applyBorder="0" applyAlignment="0" applyProtection="0"/>
    <xf numFmtId="166" fontId="14" fillId="0" borderId="0"/>
    <xf numFmtId="0" fontId="7" fillId="0" borderId="0"/>
    <xf numFmtId="0" fontId="12" fillId="0" borderId="0"/>
    <xf numFmtId="164" fontId="8" fillId="0" borderId="0" applyFont="0" applyFill="0" applyBorder="0" applyAlignment="0" applyProtection="0"/>
    <xf numFmtId="44" fontId="16" fillId="0" borderId="0" applyFont="0" applyFill="0" applyBorder="0" applyAlignment="0" applyProtection="0"/>
    <xf numFmtId="0" fontId="8" fillId="0" borderId="0"/>
    <xf numFmtId="0" fontId="8" fillId="0" borderId="0"/>
    <xf numFmtId="166" fontId="14" fillId="0" borderId="0"/>
    <xf numFmtId="0" fontId="8" fillId="0" borderId="0"/>
    <xf numFmtId="166" fontId="14" fillId="0" borderId="0"/>
    <xf numFmtId="166" fontId="14" fillId="0" borderId="0"/>
    <xf numFmtId="166" fontId="37" fillId="0" borderId="0"/>
    <xf numFmtId="0" fontId="34" fillId="0" borderId="0"/>
    <xf numFmtId="0" fontId="16" fillId="0" borderId="0"/>
    <xf numFmtId="0" fontId="8" fillId="0" borderId="0"/>
    <xf numFmtId="0" fontId="8" fillId="0" borderId="0"/>
    <xf numFmtId="0" fontId="8" fillId="0" borderId="0"/>
    <xf numFmtId="0" fontId="8" fillId="0" borderId="0"/>
    <xf numFmtId="167" fontId="3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16" fillId="0" borderId="0" applyFont="0" applyFill="0" applyBorder="0" applyAlignment="0" applyProtection="0"/>
    <xf numFmtId="9" fontId="8" fillId="0" borderId="0" applyFont="0" applyFill="0" applyBorder="0" applyAlignment="0" applyProtection="0"/>
    <xf numFmtId="0" fontId="9" fillId="30" borderId="31" applyNumberFormat="0" applyFont="0" applyAlignment="0" applyProtection="0"/>
    <xf numFmtId="164" fontId="8" fillId="0" borderId="0" applyFont="0" applyFill="0" applyBorder="0" applyAlignment="0" applyProtection="0"/>
    <xf numFmtId="169" fontId="8" fillId="0" borderId="0" applyFont="0" applyFill="0" applyBorder="0" applyAlignment="0" applyProtection="0"/>
    <xf numFmtId="16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5"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4" fontId="8" fillId="0" borderId="0" applyFont="0" applyFill="0" applyBorder="0" applyAlignment="0" applyProtection="0"/>
    <xf numFmtId="164" fontId="8"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9" fontId="8" fillId="0" borderId="0" applyFont="0" applyFill="0" applyBorder="0" applyAlignment="0" applyProtection="0"/>
    <xf numFmtId="0" fontId="8" fillId="0" borderId="0"/>
    <xf numFmtId="0" fontId="6" fillId="0" borderId="0"/>
    <xf numFmtId="164" fontId="8" fillId="0" borderId="0" applyFont="0" applyFill="0" applyBorder="0" applyAlignment="0" applyProtection="0"/>
    <xf numFmtId="0" fontId="6" fillId="0" borderId="0"/>
    <xf numFmtId="0" fontId="6" fillId="0" borderId="0"/>
    <xf numFmtId="0" fontId="16" fillId="0" borderId="0"/>
    <xf numFmtId="0" fontId="16" fillId="0" borderId="0"/>
    <xf numFmtId="0" fontId="16" fillId="0" borderId="0"/>
    <xf numFmtId="0" fontId="16" fillId="0" borderId="0"/>
    <xf numFmtId="0" fontId="16" fillId="0" borderId="0"/>
    <xf numFmtId="0" fontId="8" fillId="0" borderId="0"/>
    <xf numFmtId="0" fontId="6" fillId="0" borderId="0"/>
    <xf numFmtId="0" fontId="38" fillId="0" borderId="0"/>
    <xf numFmtId="44" fontId="16" fillId="0" borderId="0" applyFont="0" applyFill="0" applyBorder="0" applyAlignment="0" applyProtection="0"/>
    <xf numFmtId="164" fontId="39" fillId="0" borderId="0" applyFont="0" applyFill="0" applyBorder="0" applyAlignment="0" applyProtection="0"/>
    <xf numFmtId="0" fontId="5" fillId="0" borderId="0"/>
    <xf numFmtId="0" fontId="5" fillId="0" borderId="0"/>
    <xf numFmtId="0" fontId="39" fillId="0" borderId="0"/>
    <xf numFmtId="44" fontId="16"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15" fillId="0" borderId="0"/>
    <xf numFmtId="0" fontId="3" fillId="0" borderId="0"/>
    <xf numFmtId="0" fontId="2" fillId="0" borderId="0"/>
    <xf numFmtId="44" fontId="16" fillId="0" borderId="0" applyFont="0" applyFill="0" applyBorder="0" applyAlignment="0" applyProtection="0"/>
    <xf numFmtId="166"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16" fillId="0" borderId="0" applyFont="0" applyFill="0" applyBorder="0" applyAlignment="0" applyProtection="0"/>
    <xf numFmtId="164" fontId="8" fillId="0" borderId="0" applyFont="0" applyFill="0" applyBorder="0" applyAlignment="0" applyProtection="0"/>
    <xf numFmtId="0" fontId="2" fillId="0" borderId="0"/>
    <xf numFmtId="0" fontId="2" fillId="0" borderId="0"/>
    <xf numFmtId="0" fontId="8" fillId="0" borderId="0"/>
    <xf numFmtId="44" fontId="16"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44" fontId="1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6" fillId="0" borderId="0" applyFont="0" applyFill="0" applyBorder="0" applyAlignment="0" applyProtection="0"/>
    <xf numFmtId="0" fontId="1" fillId="0" borderId="0"/>
    <xf numFmtId="0" fontId="1" fillId="0" borderId="0"/>
    <xf numFmtId="44" fontId="16"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6" fillId="0" borderId="0" applyFont="0" applyFill="0" applyBorder="0" applyAlignment="0" applyProtection="0"/>
    <xf numFmtId="166"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6" fillId="0" borderId="0" applyFont="0" applyFill="0" applyBorder="0" applyAlignment="0" applyProtection="0"/>
    <xf numFmtId="164" fontId="8" fillId="0" borderId="0" applyFont="0" applyFill="0" applyBorder="0" applyAlignment="0" applyProtection="0"/>
    <xf numFmtId="0" fontId="1" fillId="0" borderId="0"/>
    <xf numFmtId="0" fontId="1" fillId="0" borderId="0"/>
    <xf numFmtId="0" fontId="8" fillId="0" borderId="0"/>
    <xf numFmtId="44" fontId="16"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6" fillId="0" borderId="0" applyFont="0" applyFill="0" applyBorder="0" applyAlignment="0" applyProtection="0"/>
    <xf numFmtId="0" fontId="1" fillId="0" borderId="0"/>
    <xf numFmtId="0" fontId="1" fillId="0" borderId="0"/>
    <xf numFmtId="44" fontId="16"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58" fillId="0" borderId="0"/>
    <xf numFmtId="0" fontId="43" fillId="0" borderId="0" applyNumberFormat="0" applyFill="0" applyBorder="0" applyAlignment="0" applyProtection="0"/>
  </cellStyleXfs>
  <cellXfs count="521">
    <xf numFmtId="0" fontId="0" fillId="0" borderId="0" xfId="0"/>
    <xf numFmtId="0" fontId="0" fillId="0" borderId="0" xfId="0" applyAlignment="1">
      <alignment horizontal="center" vertical="top"/>
    </xf>
    <xf numFmtId="0" fontId="0" fillId="0" borderId="0" xfId="0" applyAlignment="1">
      <alignment horizontal="center"/>
    </xf>
    <xf numFmtId="2" fontId="0" fillId="0" borderId="0" xfId="0" applyNumberFormat="1" applyAlignment="1">
      <alignment horizontal="center"/>
    </xf>
    <xf numFmtId="0" fontId="0" fillId="0" borderId="0" xfId="0"/>
    <xf numFmtId="0" fontId="0" fillId="0" borderId="0" xfId="0" applyAlignment="1">
      <alignment horizontal="center" vertical="top"/>
    </xf>
    <xf numFmtId="2" fontId="0" fillId="0" borderId="0" xfId="0" applyNumberFormat="1" applyAlignment="1">
      <alignment horizontal="center"/>
    </xf>
    <xf numFmtId="0" fontId="10" fillId="0" borderId="2" xfId="0" applyFont="1" applyBorder="1"/>
    <xf numFmtId="0" fontId="10" fillId="0" borderId="1" xfId="0" applyFont="1" applyBorder="1" applyAlignment="1">
      <alignment horizontal="center" vertical="top"/>
    </xf>
    <xf numFmtId="0" fontId="10" fillId="0" borderId="9" xfId="0" applyFont="1" applyBorder="1" applyAlignment="1">
      <alignment horizontal="center" vertical="top"/>
    </xf>
    <xf numFmtId="0" fontId="8" fillId="0" borderId="0" xfId="0" applyFont="1" applyFill="1" applyBorder="1"/>
    <xf numFmtId="0" fontId="10" fillId="0" borderId="2" xfId="0" applyFont="1" applyBorder="1" applyAlignment="1">
      <alignment horizontal="center"/>
    </xf>
    <xf numFmtId="2" fontId="10" fillId="0" borderId="2" xfId="0" applyNumberFormat="1" applyFont="1" applyBorder="1" applyAlignment="1">
      <alignment horizontal="center"/>
    </xf>
    <xf numFmtId="0" fontId="10" fillId="0" borderId="2" xfId="0" applyFont="1" applyFill="1" applyBorder="1"/>
    <xf numFmtId="0" fontId="10" fillId="0" borderId="15" xfId="0" applyFont="1" applyBorder="1" applyAlignment="1">
      <alignment horizontal="center" vertical="top"/>
    </xf>
    <xf numFmtId="0" fontId="10" fillId="0" borderId="16" xfId="0" applyFont="1" applyFill="1" applyBorder="1"/>
    <xf numFmtId="0" fontId="10" fillId="0" borderId="16" xfId="0" applyFont="1" applyBorder="1" applyAlignment="1">
      <alignment horizontal="center"/>
    </xf>
    <xf numFmtId="2" fontId="10" fillId="0" borderId="16" xfId="0" applyNumberFormat="1" applyFont="1" applyBorder="1" applyAlignment="1">
      <alignment horizontal="center"/>
    </xf>
    <xf numFmtId="0" fontId="10" fillId="0" borderId="16" xfId="0" applyFont="1" applyBorder="1"/>
    <xf numFmtId="0" fontId="10" fillId="0" borderId="10" xfId="0" applyFont="1" applyFill="1" applyBorder="1"/>
    <xf numFmtId="0" fontId="10" fillId="0" borderId="10" xfId="0" applyFont="1" applyBorder="1" applyAlignment="1">
      <alignment horizontal="center"/>
    </xf>
    <xf numFmtId="2" fontId="10" fillId="0" borderId="10" xfId="0" applyNumberFormat="1" applyFont="1" applyBorder="1" applyAlignment="1">
      <alignment horizontal="center"/>
    </xf>
    <xf numFmtId="0" fontId="10" fillId="0" borderId="10" xfId="0" applyFont="1" applyBorder="1"/>
    <xf numFmtId="44" fontId="10" fillId="0" borderId="7" xfId="0" applyNumberFormat="1" applyFont="1" applyBorder="1"/>
    <xf numFmtId="44" fontId="10" fillId="0" borderId="17" xfId="0" applyNumberFormat="1" applyFont="1" applyBorder="1"/>
    <xf numFmtId="44" fontId="10" fillId="0" borderId="11" xfId="0" applyNumberFormat="1" applyFont="1" applyBorder="1"/>
    <xf numFmtId="0" fontId="0" fillId="0" borderId="0" xfId="0"/>
    <xf numFmtId="0" fontId="0" fillId="0" borderId="0" xfId="0" applyAlignment="1">
      <alignment horizontal="center"/>
    </xf>
    <xf numFmtId="0" fontId="10" fillId="0" borderId="12" xfId="0" applyFont="1" applyFill="1" applyBorder="1" applyAlignment="1">
      <alignment horizontal="center"/>
    </xf>
    <xf numFmtId="0" fontId="10" fillId="0" borderId="13" xfId="0" applyFont="1" applyFill="1" applyBorder="1"/>
    <xf numFmtId="44" fontId="10" fillId="0" borderId="14" xfId="0" applyNumberFormat="1" applyFont="1" applyFill="1" applyBorder="1"/>
    <xf numFmtId="0" fontId="0" fillId="0" borderId="0" xfId="0" applyFill="1"/>
    <xf numFmtId="44" fontId="10" fillId="29" borderId="7" xfId="0" applyNumberFormat="1" applyFont="1" applyFill="1" applyBorder="1"/>
    <xf numFmtId="0" fontId="43" fillId="0" borderId="0" xfId="0" applyFont="1" applyAlignment="1">
      <alignment horizontal="center" vertical="top"/>
    </xf>
    <xf numFmtId="0" fontId="43" fillId="0" borderId="0" xfId="0" applyFont="1"/>
    <xf numFmtId="0" fontId="43" fillId="0" borderId="0" xfId="0" applyFont="1" applyAlignment="1">
      <alignment horizontal="center"/>
    </xf>
    <xf numFmtId="2" fontId="43" fillId="0" borderId="0" xfId="0" applyNumberFormat="1" applyFont="1" applyAlignment="1">
      <alignment horizontal="center"/>
    </xf>
    <xf numFmtId="0" fontId="43" fillId="0" borderId="3" xfId="0" applyFont="1" applyBorder="1" applyAlignment="1">
      <alignment horizontal="center" vertical="top"/>
    </xf>
    <xf numFmtId="0" fontId="10" fillId="0" borderId="3" xfId="0" applyFont="1" applyBorder="1"/>
    <xf numFmtId="0" fontId="43" fillId="0" borderId="3" xfId="0" applyFont="1" applyBorder="1" applyAlignment="1">
      <alignment horizontal="center"/>
    </xf>
    <xf numFmtId="2" fontId="43" fillId="0" borderId="3" xfId="0" applyNumberFormat="1" applyFont="1" applyBorder="1" applyAlignment="1">
      <alignment horizontal="center"/>
    </xf>
    <xf numFmtId="0" fontId="43" fillId="0" borderId="3" xfId="0" applyFont="1" applyBorder="1"/>
    <xf numFmtId="0" fontId="10" fillId="29" borderId="1" xfId="0" applyFont="1" applyFill="1" applyBorder="1" applyAlignment="1">
      <alignment horizontal="center"/>
    </xf>
    <xf numFmtId="0" fontId="10" fillId="29" borderId="2" xfId="0" applyFont="1" applyFill="1" applyBorder="1"/>
    <xf numFmtId="0" fontId="43" fillId="29" borderId="2" xfId="0" applyFont="1" applyFill="1" applyBorder="1" applyAlignment="1">
      <alignment horizontal="center"/>
    </xf>
    <xf numFmtId="2" fontId="43" fillId="29" borderId="2" xfId="0" applyNumberFormat="1" applyFont="1" applyFill="1" applyBorder="1" applyAlignment="1">
      <alignment horizontal="center"/>
    </xf>
    <xf numFmtId="0" fontId="43" fillId="29" borderId="2" xfId="0" applyFont="1" applyFill="1" applyBorder="1"/>
    <xf numFmtId="0" fontId="43" fillId="0" borderId="13" xfId="0" applyFont="1" applyFill="1" applyBorder="1" applyAlignment="1">
      <alignment horizontal="center"/>
    </xf>
    <xf numFmtId="2" fontId="43" fillId="0" borderId="13" xfId="0" applyNumberFormat="1" applyFont="1" applyFill="1" applyBorder="1" applyAlignment="1">
      <alignment horizontal="center"/>
    </xf>
    <xf numFmtId="0" fontId="43" fillId="0" borderId="13" xfId="0" applyFont="1" applyFill="1" applyBorder="1"/>
    <xf numFmtId="0" fontId="43" fillId="0" borderId="0" xfId="0" applyFont="1" applyFill="1" applyBorder="1"/>
    <xf numFmtId="44" fontId="43" fillId="0" borderId="0" xfId="0" applyNumberFormat="1" applyFont="1"/>
    <xf numFmtId="0" fontId="40" fillId="0" borderId="0" xfId="0" applyFont="1" applyBorder="1" applyAlignment="1">
      <alignment horizontal="center" vertical="top"/>
    </xf>
    <xf numFmtId="0" fontId="11" fillId="0" borderId="0" xfId="0" applyFont="1" applyBorder="1"/>
    <xf numFmtId="0" fontId="40" fillId="0" borderId="0" xfId="0" applyFont="1" applyBorder="1" applyAlignment="1">
      <alignment horizontal="center"/>
    </xf>
    <xf numFmtId="2" fontId="40" fillId="0" borderId="0" xfId="0" applyNumberFormat="1" applyFont="1" applyBorder="1" applyAlignment="1">
      <alignment horizontal="center"/>
    </xf>
    <xf numFmtId="0" fontId="40" fillId="0" borderId="0" xfId="0" applyFont="1" applyBorder="1"/>
    <xf numFmtId="0" fontId="49" fillId="0" borderId="5" xfId="0" applyFont="1" applyBorder="1"/>
    <xf numFmtId="0" fontId="10" fillId="0" borderId="5" xfId="0" applyFont="1" applyBorder="1" applyAlignment="1">
      <alignment horizontal="center"/>
    </xf>
    <xf numFmtId="2" fontId="10" fillId="0" borderId="5" xfId="0" applyNumberFormat="1" applyFont="1" applyBorder="1" applyAlignment="1">
      <alignment horizontal="center"/>
    </xf>
    <xf numFmtId="0" fontId="10" fillId="0" borderId="5" xfId="0" applyFont="1" applyBorder="1"/>
    <xf numFmtId="44" fontId="10" fillId="0" borderId="52" xfId="0" applyNumberFormat="1" applyFont="1" applyBorder="1"/>
    <xf numFmtId="44" fontId="10" fillId="0" borderId="53" xfId="0" applyNumberFormat="1" applyFont="1" applyBorder="1"/>
    <xf numFmtId="0" fontId="10" fillId="0" borderId="0" xfId="0" applyFont="1" applyFill="1" applyBorder="1" applyAlignment="1">
      <alignment horizontal="center"/>
    </xf>
    <xf numFmtId="0" fontId="10" fillId="0" borderId="0" xfId="0" applyFont="1" applyFill="1" applyBorder="1"/>
    <xf numFmtId="44" fontId="10" fillId="0" borderId="0" xfId="0" applyNumberFormat="1" applyFont="1" applyFill="1" applyBorder="1"/>
    <xf numFmtId="0" fontId="40" fillId="0" borderId="0" xfId="0" applyFont="1" applyFill="1" applyBorder="1" applyAlignment="1">
      <alignment horizontal="center" vertical="top"/>
    </xf>
    <xf numFmtId="2" fontId="10" fillId="0" borderId="0" xfId="0" applyNumberFormat="1" applyFont="1" applyFill="1" applyBorder="1" applyAlignment="1">
      <alignment horizontal="center"/>
    </xf>
    <xf numFmtId="0" fontId="10" fillId="29" borderId="2" xfId="0" applyFont="1" applyFill="1" applyBorder="1" applyAlignment="1">
      <alignment horizontal="center"/>
    </xf>
    <xf numFmtId="2" fontId="10" fillId="29" borderId="2" xfId="0" applyNumberFormat="1" applyFont="1" applyFill="1" applyBorder="1" applyAlignment="1">
      <alignment horizontal="center"/>
    </xf>
    <xf numFmtId="0" fontId="10" fillId="0" borderId="54" xfId="0" applyFont="1" applyBorder="1" applyAlignment="1">
      <alignment horizontal="center" vertical="top"/>
    </xf>
    <xf numFmtId="0" fontId="10" fillId="0" borderId="0" xfId="0" applyFont="1" applyAlignment="1">
      <alignment horizontal="center"/>
    </xf>
    <xf numFmtId="0" fontId="10" fillId="0" borderId="0" xfId="0" applyFont="1"/>
    <xf numFmtId="2" fontId="10" fillId="0" borderId="0" xfId="0" applyNumberFormat="1" applyFont="1" applyAlignment="1">
      <alignment horizontal="center"/>
    </xf>
    <xf numFmtId="44" fontId="10" fillId="0" borderId="0" xfId="0" applyNumberFormat="1" applyFont="1"/>
    <xf numFmtId="44" fontId="10" fillId="0" borderId="56" xfId="0" applyNumberFormat="1" applyFont="1" applyBorder="1"/>
    <xf numFmtId="49" fontId="44" fillId="0" borderId="0" xfId="0" applyNumberFormat="1" applyFont="1" applyAlignment="1">
      <alignment horizontal="center" vertical="center"/>
    </xf>
    <xf numFmtId="49" fontId="9" fillId="0" borderId="37" xfId="0" applyNumberFormat="1" applyFont="1" applyBorder="1" applyAlignment="1">
      <alignment horizontal="center" vertical="center"/>
    </xf>
    <xf numFmtId="49" fontId="9" fillId="0" borderId="38" xfId="0" applyNumberFormat="1" applyFont="1" applyBorder="1" applyAlignment="1">
      <alignment horizontal="center" vertical="center"/>
    </xf>
    <xf numFmtId="49" fontId="9" fillId="0" borderId="33" xfId="0" applyNumberFormat="1" applyFont="1" applyBorder="1" applyAlignment="1">
      <alignment horizontal="center" vertical="center"/>
    </xf>
    <xf numFmtId="49" fontId="41" fillId="3" borderId="36" xfId="0" applyNumberFormat="1" applyFont="1" applyFill="1" applyBorder="1" applyAlignment="1">
      <alignment horizontal="center" vertical="center"/>
    </xf>
    <xf numFmtId="49" fontId="9" fillId="0" borderId="40" xfId="0" applyNumberFormat="1" applyFont="1" applyBorder="1" applyAlignment="1">
      <alignment horizontal="center" vertical="center"/>
    </xf>
    <xf numFmtId="49" fontId="9" fillId="0" borderId="41" xfId="0" applyNumberFormat="1" applyFont="1" applyBorder="1" applyAlignment="1">
      <alignment horizontal="center" vertical="center"/>
    </xf>
    <xf numFmtId="49" fontId="9" fillId="0" borderId="43" xfId="0" applyNumberFormat="1" applyFont="1" applyBorder="1" applyAlignment="1">
      <alignment horizontal="center" vertical="center"/>
    </xf>
    <xf numFmtId="49" fontId="9" fillId="0" borderId="0" xfId="0" applyNumberFormat="1" applyFont="1" applyAlignment="1">
      <alignment horizontal="center" vertical="center"/>
    </xf>
    <xf numFmtId="0" fontId="44" fillId="0" borderId="0" xfId="0" applyFont="1" applyAlignment="1">
      <alignment horizontal="left" vertical="center"/>
    </xf>
    <xf numFmtId="0" fontId="8" fillId="0" borderId="8" xfId="0" applyFont="1" applyBorder="1" applyAlignment="1">
      <alignment horizontal="left" vertical="center" wrapText="1"/>
    </xf>
    <xf numFmtId="0" fontId="8" fillId="0" borderId="0" xfId="24" applyFont="1" applyFill="1" applyBorder="1" applyAlignment="1">
      <alignment horizontal="left" vertical="center" wrapText="1"/>
    </xf>
    <xf numFmtId="0" fontId="8" fillId="0" borderId="8" xfId="24" applyFont="1" applyFill="1" applyBorder="1" applyAlignment="1">
      <alignment horizontal="left" vertical="center" wrapText="1"/>
    </xf>
    <xf numFmtId="2" fontId="9" fillId="0" borderId="0" xfId="0" applyNumberFormat="1" applyFont="1" applyAlignment="1">
      <alignment horizontal="center" vertical="center"/>
    </xf>
    <xf numFmtId="2" fontId="9" fillId="0" borderId="8" xfId="0" applyNumberFormat="1" applyFont="1" applyBorder="1" applyAlignment="1">
      <alignment horizontal="center" vertical="center"/>
    </xf>
    <xf numFmtId="2" fontId="45" fillId="0" borderId="8" xfId="0" applyNumberFormat="1" applyFont="1" applyBorder="1" applyAlignment="1">
      <alignment horizontal="center" vertical="center"/>
    </xf>
    <xf numFmtId="2" fontId="47" fillId="3" borderId="36" xfId="0" applyNumberFormat="1" applyFont="1" applyFill="1" applyBorder="1" applyAlignment="1">
      <alignment horizontal="center" vertical="center"/>
    </xf>
    <xf numFmtId="2" fontId="45" fillId="5" borderId="2" xfId="0" applyNumberFormat="1" applyFont="1" applyFill="1" applyBorder="1" applyAlignment="1">
      <alignment horizontal="center" vertical="center"/>
    </xf>
    <xf numFmtId="2" fontId="45" fillId="0" borderId="18" xfId="0" applyNumberFormat="1" applyFont="1" applyBorder="1" applyAlignment="1">
      <alignment horizontal="center" vertical="center"/>
    </xf>
    <xf numFmtId="2" fontId="47" fillId="5" borderId="2" xfId="0" applyNumberFormat="1" applyFont="1" applyFill="1" applyBorder="1" applyAlignment="1">
      <alignment horizontal="center" vertical="center"/>
    </xf>
    <xf numFmtId="2" fontId="47" fillId="3" borderId="0" xfId="0" applyNumberFormat="1" applyFont="1" applyFill="1" applyBorder="1" applyAlignment="1">
      <alignment horizontal="center" vertical="center"/>
    </xf>
    <xf numFmtId="2" fontId="45" fillId="4" borderId="2" xfId="0" applyNumberFormat="1" applyFont="1" applyFill="1" applyBorder="1" applyAlignment="1">
      <alignment horizontal="center" vertical="center"/>
    </xf>
    <xf numFmtId="2" fontId="45" fillId="0" borderId="35" xfId="0" applyNumberFormat="1" applyFont="1" applyBorder="1" applyAlignment="1">
      <alignment horizontal="center" vertical="center"/>
    </xf>
    <xf numFmtId="2" fontId="9" fillId="0" borderId="6" xfId="0" applyNumberFormat="1" applyFont="1" applyBorder="1" applyAlignment="1">
      <alignment horizontal="center" vertical="center"/>
    </xf>
    <xf numFmtId="2" fontId="47" fillId="4" borderId="2" xfId="0" applyNumberFormat="1" applyFont="1" applyFill="1" applyBorder="1" applyAlignment="1">
      <alignment horizontal="center" vertical="center"/>
    </xf>
    <xf numFmtId="2" fontId="45" fillId="6" borderId="2" xfId="0" applyNumberFormat="1" applyFont="1" applyFill="1" applyBorder="1" applyAlignment="1">
      <alignment horizontal="center" vertical="center"/>
    </xf>
    <xf numFmtId="2" fontId="9" fillId="0" borderId="8" xfId="36" applyNumberFormat="1" applyFont="1" applyBorder="1" applyAlignment="1">
      <alignment horizontal="center" vertical="center"/>
    </xf>
    <xf numFmtId="2" fontId="47" fillId="6" borderId="2" xfId="0" applyNumberFormat="1" applyFont="1" applyFill="1" applyBorder="1" applyAlignment="1">
      <alignment horizontal="center" vertical="center"/>
    </xf>
    <xf numFmtId="2" fontId="45" fillId="0" borderId="0" xfId="0" applyNumberFormat="1" applyFont="1" applyAlignment="1">
      <alignment horizontal="center" vertical="center"/>
    </xf>
    <xf numFmtId="0" fontId="44" fillId="2" borderId="29" xfId="0" applyFont="1" applyFill="1" applyBorder="1" applyAlignment="1">
      <alignment horizontal="center" vertical="center"/>
    </xf>
    <xf numFmtId="0" fontId="44" fillId="3" borderId="36" xfId="0" applyFont="1" applyFill="1" applyBorder="1" applyAlignment="1">
      <alignment horizontal="left" vertical="center"/>
    </xf>
    <xf numFmtId="0" fontId="44" fillId="5" borderId="1" xfId="0" applyFont="1" applyFill="1" applyBorder="1" applyAlignment="1">
      <alignment horizontal="left" vertical="center"/>
    </xf>
    <xf numFmtId="0" fontId="42" fillId="0" borderId="18" xfId="0" applyFont="1" applyBorder="1" applyAlignment="1">
      <alignment horizontal="left" vertical="center" wrapText="1"/>
    </xf>
    <xf numFmtId="0" fontId="42" fillId="0" borderId="8" xfId="0" applyFont="1" applyBorder="1" applyAlignment="1">
      <alignment horizontal="left" vertical="center" wrapText="1"/>
    </xf>
    <xf numFmtId="0" fontId="44" fillId="5" borderId="44" xfId="0" applyFont="1" applyFill="1" applyBorder="1" applyAlignment="1">
      <alignment horizontal="left" vertical="center"/>
    </xf>
    <xf numFmtId="0" fontId="44" fillId="3" borderId="0" xfId="0" applyFont="1" applyFill="1" applyBorder="1" applyAlignment="1">
      <alignment horizontal="left" vertical="center"/>
    </xf>
    <xf numFmtId="0" fontId="44" fillId="4" borderId="1" xfId="0" applyFont="1" applyFill="1" applyBorder="1" applyAlignment="1">
      <alignment horizontal="left" vertical="center" wrapText="1"/>
    </xf>
    <xf numFmtId="0" fontId="42" fillId="0" borderId="35" xfId="0" applyFont="1" applyBorder="1" applyAlignment="1">
      <alignment horizontal="left" vertical="center" wrapText="1"/>
    </xf>
    <xf numFmtId="0" fontId="44" fillId="4" borderId="44" xfId="0" applyFont="1" applyFill="1" applyBorder="1" applyAlignment="1">
      <alignment horizontal="left" vertical="center"/>
    </xf>
    <xf numFmtId="0" fontId="44" fillId="6" borderId="1" xfId="0" applyFont="1" applyFill="1" applyBorder="1" applyAlignment="1">
      <alignment horizontal="left" vertical="center"/>
    </xf>
    <xf numFmtId="0" fontId="44" fillId="6" borderId="44" xfId="0" applyFont="1" applyFill="1" applyBorder="1" applyAlignment="1">
      <alignment horizontal="left" vertical="center"/>
    </xf>
    <xf numFmtId="0" fontId="8" fillId="0" borderId="0" xfId="0" applyFont="1" applyAlignment="1">
      <alignment horizontal="left" vertical="center"/>
    </xf>
    <xf numFmtId="0" fontId="8" fillId="0" borderId="0" xfId="0" applyFont="1" applyAlignment="1">
      <alignment horizontal="center" vertical="center"/>
    </xf>
    <xf numFmtId="0" fontId="8" fillId="0" borderId="35" xfId="0" applyFont="1" applyBorder="1" applyAlignment="1">
      <alignment horizontal="center" vertical="center"/>
    </xf>
    <xf numFmtId="0" fontId="8" fillId="0" borderId="8" xfId="0" applyFont="1" applyBorder="1" applyAlignment="1">
      <alignment horizontal="center" vertical="center"/>
    </xf>
    <xf numFmtId="0" fontId="44" fillId="3" borderId="36" xfId="0" applyFont="1" applyFill="1" applyBorder="1" applyAlignment="1">
      <alignment horizontal="center" vertical="center"/>
    </xf>
    <xf numFmtId="0" fontId="8" fillId="5" borderId="2" xfId="0" applyFont="1" applyFill="1" applyBorder="1" applyAlignment="1">
      <alignment horizontal="center" vertical="center"/>
    </xf>
    <xf numFmtId="0" fontId="8" fillId="0" borderId="18" xfId="0" applyFont="1" applyBorder="1" applyAlignment="1">
      <alignment horizontal="center" vertical="center"/>
    </xf>
    <xf numFmtId="0" fontId="44" fillId="5" borderId="2" xfId="0" applyFont="1" applyFill="1" applyBorder="1" applyAlignment="1">
      <alignment horizontal="center" vertical="center"/>
    </xf>
    <xf numFmtId="0" fontId="44" fillId="3" borderId="0" xfId="0" applyFont="1" applyFill="1" applyBorder="1" applyAlignment="1">
      <alignment horizontal="center" vertical="center"/>
    </xf>
    <xf numFmtId="0" fontId="8" fillId="4" borderId="2" xfId="0" applyFont="1" applyFill="1" applyBorder="1" applyAlignment="1">
      <alignment horizontal="center" vertical="center"/>
    </xf>
    <xf numFmtId="0" fontId="44" fillId="4" borderId="2" xfId="0" applyFont="1" applyFill="1" applyBorder="1" applyAlignment="1">
      <alignment horizontal="center" vertical="center"/>
    </xf>
    <xf numFmtId="0" fontId="8" fillId="6" borderId="2" xfId="0" applyFont="1" applyFill="1" applyBorder="1" applyAlignment="1">
      <alignment horizontal="center" vertical="center"/>
    </xf>
    <xf numFmtId="0" fontId="44" fillId="6" borderId="2" xfId="0" applyFont="1" applyFill="1" applyBorder="1" applyAlignment="1">
      <alignment horizontal="center" vertical="center"/>
    </xf>
    <xf numFmtId="49" fontId="41" fillId="31" borderId="1" xfId="0" applyNumberFormat="1" applyFont="1" applyFill="1" applyBorder="1" applyAlignment="1">
      <alignment horizontal="center" vertical="center"/>
    </xf>
    <xf numFmtId="0" fontId="41" fillId="31" borderId="44" xfId="0" applyFont="1" applyFill="1" applyBorder="1" applyAlignment="1">
      <alignment horizontal="left" vertical="center"/>
    </xf>
    <xf numFmtId="0" fontId="41" fillId="31" borderId="2" xfId="0" applyFont="1" applyFill="1" applyBorder="1" applyAlignment="1">
      <alignment horizontal="center" vertical="center"/>
    </xf>
    <xf numFmtId="2" fontId="41" fillId="31" borderId="2" xfId="0" applyNumberFormat="1" applyFont="1" applyFill="1" applyBorder="1" applyAlignment="1">
      <alignment horizontal="center" vertical="center"/>
    </xf>
    <xf numFmtId="49" fontId="44" fillId="2" borderId="28" xfId="0" applyNumberFormat="1" applyFont="1" applyFill="1" applyBorder="1" applyAlignment="1">
      <alignment horizontal="center" vertical="center" wrapText="1"/>
    </xf>
    <xf numFmtId="2" fontId="44" fillId="2" borderId="29" xfId="0" applyNumberFormat="1" applyFont="1" applyFill="1" applyBorder="1" applyAlignment="1">
      <alignment horizontal="center" vertical="center"/>
    </xf>
    <xf numFmtId="49" fontId="44" fillId="5" borderId="1" xfId="0" applyNumberFormat="1" applyFont="1" applyFill="1" applyBorder="1" applyAlignment="1">
      <alignment horizontal="center" vertical="center"/>
    </xf>
    <xf numFmtId="49" fontId="44" fillId="4" borderId="1" xfId="0" applyNumberFormat="1" applyFont="1" applyFill="1" applyBorder="1" applyAlignment="1">
      <alignment horizontal="center" vertical="center"/>
    </xf>
    <xf numFmtId="49" fontId="44" fillId="6" borderId="1" xfId="0" applyNumberFormat="1" applyFont="1" applyFill="1" applyBorder="1" applyAlignment="1">
      <alignment horizontal="center" vertical="center"/>
    </xf>
    <xf numFmtId="49" fontId="44" fillId="31" borderId="1" xfId="0" applyNumberFormat="1" applyFont="1" applyFill="1" applyBorder="1" applyAlignment="1">
      <alignment horizontal="center" vertical="center"/>
    </xf>
    <xf numFmtId="0" fontId="44" fillId="31" borderId="44" xfId="0" applyFont="1" applyFill="1" applyBorder="1" applyAlignment="1">
      <alignment horizontal="left" vertical="center"/>
    </xf>
    <xf numFmtId="0" fontId="44" fillId="31" borderId="2" xfId="0" applyFont="1" applyFill="1" applyBorder="1" applyAlignment="1">
      <alignment horizontal="center" vertical="center"/>
    </xf>
    <xf numFmtId="2" fontId="44" fillId="31" borderId="2" xfId="0" applyNumberFormat="1" applyFont="1" applyFill="1" applyBorder="1" applyAlignment="1">
      <alignment horizontal="center" vertical="center"/>
    </xf>
    <xf numFmtId="44" fontId="44" fillId="31" borderId="2" xfId="1" applyNumberFormat="1" applyFont="1" applyFill="1" applyBorder="1" applyAlignment="1">
      <alignment horizontal="center" vertical="center"/>
    </xf>
    <xf numFmtId="44" fontId="44" fillId="31" borderId="7" xfId="1" applyNumberFormat="1" applyFont="1" applyFill="1" applyBorder="1" applyAlignment="1">
      <alignment horizontal="center" vertical="center"/>
    </xf>
    <xf numFmtId="49" fontId="8" fillId="0" borderId="37" xfId="0" applyNumberFormat="1" applyFont="1" applyBorder="1" applyAlignment="1">
      <alignment horizontal="center" vertical="center"/>
    </xf>
    <xf numFmtId="49" fontId="8" fillId="0" borderId="38" xfId="0" applyNumberFormat="1" applyFont="1" applyBorder="1" applyAlignment="1">
      <alignment horizontal="center" vertical="center"/>
    </xf>
    <xf numFmtId="49" fontId="8" fillId="0" borderId="33" xfId="0" applyNumberFormat="1" applyFont="1" applyBorder="1" applyAlignment="1">
      <alignment horizontal="center" vertical="center"/>
    </xf>
    <xf numFmtId="49" fontId="44" fillId="3" borderId="36" xfId="0" applyNumberFormat="1" applyFont="1" applyFill="1" applyBorder="1" applyAlignment="1">
      <alignment horizontal="center" vertical="center"/>
    </xf>
    <xf numFmtId="49" fontId="8" fillId="0" borderId="40" xfId="0" applyNumberFormat="1" applyFont="1" applyBorder="1" applyAlignment="1">
      <alignment horizontal="center" vertical="center"/>
    </xf>
    <xf numFmtId="49" fontId="8" fillId="0" borderId="41" xfId="0" applyNumberFormat="1" applyFont="1" applyBorder="1" applyAlignment="1">
      <alignment horizontal="center" vertical="center"/>
    </xf>
    <xf numFmtId="49" fontId="8" fillId="0" borderId="43" xfId="0" applyNumberFormat="1" applyFont="1" applyBorder="1" applyAlignment="1">
      <alignment horizontal="center" vertical="center"/>
    </xf>
    <xf numFmtId="49" fontId="8" fillId="0" borderId="33" xfId="26" applyNumberFormat="1" applyFont="1" applyBorder="1" applyAlignment="1">
      <alignment horizontal="center" vertical="center"/>
    </xf>
    <xf numFmtId="49" fontId="8" fillId="0" borderId="38" xfId="26" applyNumberFormat="1" applyFont="1" applyBorder="1" applyAlignment="1">
      <alignment horizontal="center" vertical="center"/>
    </xf>
    <xf numFmtId="49" fontId="8" fillId="0" borderId="45" xfId="0" applyNumberFormat="1" applyFont="1" applyBorder="1" applyAlignment="1">
      <alignment horizontal="center" vertical="center"/>
    </xf>
    <xf numFmtId="49" fontId="8" fillId="0" borderId="0" xfId="0" applyNumberFormat="1" applyFont="1" applyAlignment="1">
      <alignment horizontal="center" vertical="center"/>
    </xf>
    <xf numFmtId="2" fontId="8" fillId="0" borderId="0" xfId="0" applyNumberFormat="1" applyFont="1" applyAlignment="1">
      <alignment horizontal="center" vertical="center"/>
    </xf>
    <xf numFmtId="2" fontId="8" fillId="0" borderId="35" xfId="0" applyNumberFormat="1" applyFont="1" applyBorder="1" applyAlignment="1">
      <alignment horizontal="center" vertical="center"/>
    </xf>
    <xf numFmtId="2" fontId="8" fillId="0" borderId="8" xfId="0" applyNumberFormat="1" applyFont="1" applyBorder="1" applyAlignment="1">
      <alignment horizontal="center" vertical="center"/>
    </xf>
    <xf numFmtId="2" fontId="8" fillId="0" borderId="18" xfId="0" applyNumberFormat="1" applyFont="1" applyBorder="1" applyAlignment="1">
      <alignment horizontal="center" vertical="center"/>
    </xf>
    <xf numFmtId="2" fontId="51" fillId="0" borderId="8" xfId="0" applyNumberFormat="1" applyFont="1" applyBorder="1" applyAlignment="1">
      <alignment horizontal="center" vertical="center"/>
    </xf>
    <xf numFmtId="2" fontId="52" fillId="3" borderId="36" xfId="0" applyNumberFormat="1" applyFont="1" applyFill="1" applyBorder="1" applyAlignment="1">
      <alignment horizontal="center" vertical="center"/>
    </xf>
    <xf numFmtId="2" fontId="51" fillId="5" borderId="2" xfId="0" applyNumberFormat="1" applyFont="1" applyFill="1" applyBorder="1" applyAlignment="1">
      <alignment horizontal="center" vertical="center"/>
    </xf>
    <xf numFmtId="2" fontId="51" fillId="0" borderId="18" xfId="0" applyNumberFormat="1" applyFont="1" applyBorder="1" applyAlignment="1">
      <alignment horizontal="center" vertical="center"/>
    </xf>
    <xf numFmtId="2" fontId="52" fillId="5" borderId="2" xfId="0" applyNumberFormat="1" applyFont="1" applyFill="1" applyBorder="1" applyAlignment="1">
      <alignment horizontal="center" vertical="center"/>
    </xf>
    <xf numFmtId="2" fontId="52" fillId="3" borderId="0" xfId="0" applyNumberFormat="1" applyFont="1" applyFill="1" applyBorder="1" applyAlignment="1">
      <alignment horizontal="center" vertical="center"/>
    </xf>
    <xf numFmtId="2" fontId="51" fillId="4" borderId="2" xfId="0" applyNumberFormat="1" applyFont="1" applyFill="1" applyBorder="1" applyAlignment="1">
      <alignment horizontal="center" vertical="center"/>
    </xf>
    <xf numFmtId="2" fontId="51" fillId="0" borderId="35" xfId="0" applyNumberFormat="1" applyFont="1" applyBorder="1" applyAlignment="1">
      <alignment horizontal="center" vertical="center"/>
    </xf>
    <xf numFmtId="2" fontId="52" fillId="4" borderId="2" xfId="0" applyNumberFormat="1" applyFont="1" applyFill="1" applyBorder="1" applyAlignment="1">
      <alignment horizontal="center" vertical="center"/>
    </xf>
    <xf numFmtId="2" fontId="51" fillId="6" borderId="2" xfId="0" applyNumberFormat="1" applyFont="1" applyFill="1" applyBorder="1" applyAlignment="1">
      <alignment horizontal="center" vertical="center"/>
    </xf>
    <xf numFmtId="2" fontId="52" fillId="6" borderId="2" xfId="0" applyNumberFormat="1" applyFont="1" applyFill="1" applyBorder="1" applyAlignment="1">
      <alignment horizontal="center" vertical="center"/>
    </xf>
    <xf numFmtId="2" fontId="51" fillId="0" borderId="0" xfId="0" applyNumberFormat="1" applyFont="1" applyAlignment="1">
      <alignment horizontal="center" vertical="center"/>
    </xf>
    <xf numFmtId="44" fontId="8" fillId="0" borderId="0" xfId="0" applyNumberFormat="1" applyFont="1" applyAlignment="1">
      <alignment horizontal="center" vertical="center"/>
    </xf>
    <xf numFmtId="44" fontId="44" fillId="2" borderId="30" xfId="0" applyNumberFormat="1" applyFont="1" applyFill="1" applyBorder="1" applyAlignment="1">
      <alignment horizontal="center" vertical="center"/>
    </xf>
    <xf numFmtId="44" fontId="8" fillId="0" borderId="35" xfId="1" applyNumberFormat="1" applyFont="1" applyBorder="1" applyAlignment="1">
      <alignment horizontal="center" vertical="center"/>
    </xf>
    <xf numFmtId="44" fontId="8" fillId="0" borderId="39" xfId="1" applyNumberFormat="1" applyFont="1" applyBorder="1" applyAlignment="1">
      <alignment horizontal="center" vertical="center"/>
    </xf>
    <xf numFmtId="44" fontId="8" fillId="0" borderId="8" xfId="1" applyNumberFormat="1" applyFont="1" applyBorder="1" applyAlignment="1">
      <alignment horizontal="center" vertical="center"/>
    </xf>
    <xf numFmtId="44" fontId="8" fillId="0" borderId="34" xfId="1" applyNumberFormat="1" applyFont="1" applyBorder="1" applyAlignment="1">
      <alignment horizontal="center" vertical="center"/>
    </xf>
    <xf numFmtId="44" fontId="44" fillId="3" borderId="36" xfId="1" applyNumberFormat="1" applyFont="1" applyFill="1" applyBorder="1" applyAlignment="1">
      <alignment horizontal="center" vertical="center"/>
    </xf>
    <xf numFmtId="44" fontId="8" fillId="5" borderId="2" xfId="1" applyNumberFormat="1" applyFont="1" applyFill="1" applyBorder="1" applyAlignment="1">
      <alignment horizontal="center" vertical="center"/>
    </xf>
    <xf numFmtId="44" fontId="8" fillId="5" borderId="7" xfId="1" applyNumberFormat="1" applyFont="1" applyFill="1" applyBorder="1" applyAlignment="1">
      <alignment horizontal="center" vertical="center"/>
    </xf>
    <xf numFmtId="44" fontId="8" fillId="0" borderId="18" xfId="1" applyNumberFormat="1" applyFont="1" applyBorder="1" applyAlignment="1">
      <alignment horizontal="center" vertical="center"/>
    </xf>
    <xf numFmtId="44" fontId="8" fillId="0" borderId="42" xfId="1" applyNumberFormat="1" applyFont="1" applyBorder="1" applyAlignment="1">
      <alignment horizontal="center" vertical="center"/>
    </xf>
    <xf numFmtId="44" fontId="44" fillId="5" borderId="2" xfId="1" applyNumberFormat="1" applyFont="1" applyFill="1" applyBorder="1" applyAlignment="1">
      <alignment horizontal="center" vertical="center"/>
    </xf>
    <xf numFmtId="44" fontId="44" fillId="5" borderId="7" xfId="1" applyNumberFormat="1" applyFont="1" applyFill="1" applyBorder="1" applyAlignment="1">
      <alignment horizontal="center" vertical="center"/>
    </xf>
    <xf numFmtId="44" fontId="44" fillId="3" borderId="0" xfId="1" applyNumberFormat="1" applyFont="1" applyFill="1" applyBorder="1" applyAlignment="1">
      <alignment horizontal="center" vertical="center"/>
    </xf>
    <xf numFmtId="44" fontId="8" fillId="4" borderId="2" xfId="0" applyNumberFormat="1" applyFont="1" applyFill="1" applyBorder="1" applyAlignment="1">
      <alignment horizontal="center" vertical="center"/>
    </xf>
    <xf numFmtId="44" fontId="44" fillId="4" borderId="7" xfId="0" applyNumberFormat="1" applyFont="1" applyFill="1" applyBorder="1" applyAlignment="1">
      <alignment horizontal="center" vertical="center"/>
    </xf>
    <xf numFmtId="44" fontId="8" fillId="0" borderId="8" xfId="0" applyNumberFormat="1" applyFont="1" applyBorder="1" applyAlignment="1" applyProtection="1">
      <alignment horizontal="center" vertical="center"/>
    </xf>
    <xf numFmtId="44" fontId="8" fillId="3" borderId="34" xfId="1" applyNumberFormat="1" applyFont="1" applyFill="1" applyBorder="1" applyAlignment="1">
      <alignment horizontal="center" vertical="center"/>
    </xf>
    <xf numFmtId="44" fontId="44" fillId="4" borderId="2" xfId="1" applyNumberFormat="1" applyFont="1" applyFill="1" applyBorder="1" applyAlignment="1">
      <alignment horizontal="center" vertical="center"/>
    </xf>
    <xf numFmtId="44" fontId="44" fillId="4" borderId="7" xfId="1" applyNumberFormat="1" applyFont="1" applyFill="1" applyBorder="1" applyAlignment="1">
      <alignment horizontal="center" vertical="center"/>
    </xf>
    <xf numFmtId="44" fontId="8" fillId="6" borderId="2" xfId="1" applyNumberFormat="1" applyFont="1" applyFill="1" applyBorder="1" applyAlignment="1">
      <alignment horizontal="center" vertical="center"/>
    </xf>
    <xf numFmtId="44" fontId="8" fillId="6" borderId="7" xfId="1" applyNumberFormat="1" applyFont="1" applyFill="1" applyBorder="1" applyAlignment="1">
      <alignment horizontal="center" vertical="center"/>
    </xf>
    <xf numFmtId="44" fontId="44" fillId="6" borderId="2" xfId="1" applyNumberFormat="1" applyFont="1" applyFill="1" applyBorder="1" applyAlignment="1">
      <alignment horizontal="center" vertical="center"/>
    </xf>
    <xf numFmtId="44" fontId="44" fillId="6" borderId="7" xfId="1" applyNumberFormat="1" applyFont="1" applyFill="1" applyBorder="1" applyAlignment="1">
      <alignment horizontal="center" vertical="center"/>
    </xf>
    <xf numFmtId="49" fontId="8" fillId="0" borderId="8" xfId="0" applyNumberFormat="1" applyFont="1" applyBorder="1" applyAlignment="1">
      <alignment horizontal="center" vertical="center"/>
    </xf>
    <xf numFmtId="0" fontId="40" fillId="0" borderId="57" xfId="0" applyFont="1" applyBorder="1" applyAlignment="1">
      <alignment horizontal="center" vertical="top"/>
    </xf>
    <xf numFmtId="44" fontId="10" fillId="0" borderId="58" xfId="0" applyNumberFormat="1" applyFont="1" applyBorder="1"/>
    <xf numFmtId="0" fontId="40" fillId="0" borderId="59" xfId="0" applyFont="1" applyBorder="1" applyAlignment="1">
      <alignment horizontal="center" vertical="top"/>
    </xf>
    <xf numFmtId="0" fontId="49" fillId="0" borderId="51" xfId="0" applyFont="1" applyBorder="1"/>
    <xf numFmtId="0" fontId="10" fillId="0" borderId="51" xfId="0" applyFont="1" applyBorder="1" applyAlignment="1">
      <alignment horizontal="center"/>
    </xf>
    <xf numFmtId="2" fontId="10" fillId="0" borderId="51" xfId="0" applyNumberFormat="1" applyFont="1" applyBorder="1" applyAlignment="1">
      <alignment horizontal="center"/>
    </xf>
    <xf numFmtId="0" fontId="10" fillId="0" borderId="51" xfId="0" applyFont="1" applyBorder="1"/>
    <xf numFmtId="0" fontId="49" fillId="0" borderId="0" xfId="0" applyFont="1" applyBorder="1"/>
    <xf numFmtId="0" fontId="10" fillId="0" borderId="0" xfId="0" applyFont="1" applyBorder="1" applyAlignment="1">
      <alignment horizontal="center"/>
    </xf>
    <xf numFmtId="2" fontId="10" fillId="0" borderId="0" xfId="0" applyNumberFormat="1" applyFont="1" applyBorder="1" applyAlignment="1">
      <alignment horizontal="center"/>
    </xf>
    <xf numFmtId="0" fontId="10" fillId="0" borderId="0" xfId="0" applyFont="1" applyBorder="1"/>
    <xf numFmtId="44" fontId="10" fillId="0" borderId="60" xfId="0" applyNumberFormat="1" applyFont="1" applyBorder="1"/>
    <xf numFmtId="2" fontId="40" fillId="29" borderId="2" xfId="0" applyNumberFormat="1" applyFont="1" applyFill="1" applyBorder="1" applyAlignment="1">
      <alignment horizontal="center"/>
    </xf>
    <xf numFmtId="0" fontId="40" fillId="29" borderId="2" xfId="0" applyFont="1" applyFill="1" applyBorder="1"/>
    <xf numFmtId="44" fontId="11" fillId="29" borderId="7" xfId="0" applyNumberFormat="1" applyFont="1" applyFill="1" applyBorder="1"/>
    <xf numFmtId="0" fontId="10" fillId="29" borderId="2" xfId="0" applyFont="1" applyFill="1" applyBorder="1" applyAlignment="1"/>
    <xf numFmtId="0" fontId="40" fillId="29" borderId="2" xfId="0" applyFont="1" applyFill="1" applyBorder="1" applyAlignment="1">
      <alignment horizontal="center"/>
    </xf>
    <xf numFmtId="0" fontId="49" fillId="0" borderId="47" xfId="0" applyFont="1" applyBorder="1"/>
    <xf numFmtId="0" fontId="10" fillId="0" borderId="47" xfId="0" applyFont="1" applyBorder="1" applyAlignment="1">
      <alignment horizontal="center"/>
    </xf>
    <xf numFmtId="2" fontId="10" fillId="0" borderId="47" xfId="0" applyNumberFormat="1" applyFont="1" applyBorder="1" applyAlignment="1">
      <alignment horizontal="center"/>
    </xf>
    <xf numFmtId="0" fontId="10" fillId="0" borderId="47" xfId="0" applyFont="1" applyBorder="1"/>
    <xf numFmtId="0" fontId="40" fillId="29" borderId="1" xfId="0" applyFont="1" applyFill="1" applyBorder="1" applyAlignment="1">
      <alignment horizontal="center" vertical="top"/>
    </xf>
    <xf numFmtId="0" fontId="40" fillId="0" borderId="55" xfId="0" applyFont="1" applyBorder="1" applyAlignment="1">
      <alignment horizontal="center" vertical="top"/>
    </xf>
    <xf numFmtId="0" fontId="40" fillId="0" borderId="54" xfId="0" applyFont="1" applyBorder="1" applyAlignment="1">
      <alignment horizontal="center" vertical="top"/>
    </xf>
    <xf numFmtId="49" fontId="44" fillId="0" borderId="36" xfId="0" applyNumberFormat="1" applyFont="1" applyBorder="1" applyAlignment="1">
      <alignment horizontal="center" vertical="center"/>
    </xf>
    <xf numFmtId="170" fontId="44" fillId="0" borderId="0" xfId="24" applyNumberFormat="1" applyFont="1" applyFill="1" applyBorder="1" applyAlignment="1">
      <alignment horizontal="left" vertical="center" wrapText="1"/>
    </xf>
    <xf numFmtId="44" fontId="8" fillId="0" borderId="13" xfId="0" applyNumberFormat="1" applyFont="1" applyBorder="1" applyAlignment="1">
      <alignment horizontal="center" vertical="center"/>
    </xf>
    <xf numFmtId="2" fontId="44" fillId="3" borderId="36" xfId="0" applyNumberFormat="1" applyFont="1" applyFill="1" applyBorder="1" applyAlignment="1">
      <alignment horizontal="center" vertical="center"/>
    </xf>
    <xf numFmtId="2" fontId="8" fillId="5" borderId="2" xfId="0" applyNumberFormat="1" applyFont="1" applyFill="1" applyBorder="1" applyAlignment="1">
      <alignment horizontal="center" vertical="center"/>
    </xf>
    <xf numFmtId="2" fontId="44" fillId="5" borderId="2" xfId="0" applyNumberFormat="1" applyFont="1" applyFill="1" applyBorder="1" applyAlignment="1">
      <alignment horizontal="center" vertical="center"/>
    </xf>
    <xf numFmtId="0" fontId="44" fillId="3" borderId="0" xfId="0" applyFont="1" applyFill="1" applyAlignment="1">
      <alignment horizontal="center" vertical="center"/>
    </xf>
    <xf numFmtId="2" fontId="44" fillId="3" borderId="0" xfId="0" applyNumberFormat="1" applyFont="1" applyFill="1" applyAlignment="1">
      <alignment horizontal="center" vertical="center"/>
    </xf>
    <xf numFmtId="2" fontId="8" fillId="4" borderId="2" xfId="0" applyNumberFormat="1" applyFont="1" applyFill="1" applyBorder="1" applyAlignment="1">
      <alignment horizontal="center" vertical="center"/>
    </xf>
    <xf numFmtId="44" fontId="8" fillId="0" borderId="8" xfId="0" applyNumberFormat="1" applyFont="1" applyBorder="1" applyAlignment="1">
      <alignment horizontal="center" vertical="center"/>
    </xf>
    <xf numFmtId="2" fontId="44" fillId="4" borderId="2" xfId="0" applyNumberFormat="1" applyFont="1" applyFill="1" applyBorder="1" applyAlignment="1">
      <alignment horizontal="center" vertical="center"/>
    </xf>
    <xf numFmtId="0" fontId="44" fillId="0" borderId="36" xfId="0" applyFont="1" applyBorder="1" applyAlignment="1">
      <alignment horizontal="center" vertical="center"/>
    </xf>
    <xf numFmtId="2" fontId="44" fillId="0" borderId="36" xfId="0" applyNumberFormat="1" applyFont="1" applyBorder="1" applyAlignment="1">
      <alignment horizontal="center" vertical="center"/>
    </xf>
    <xf numFmtId="44" fontId="44" fillId="0" borderId="36" xfId="1" applyNumberFormat="1" applyFont="1" applyFill="1" applyBorder="1" applyAlignment="1">
      <alignment horizontal="center" vertical="center"/>
    </xf>
    <xf numFmtId="0" fontId="8" fillId="0" borderId="49" xfId="0" applyFont="1" applyBorder="1" applyAlignment="1">
      <alignment horizontal="center" vertical="center"/>
    </xf>
    <xf numFmtId="2" fontId="8" fillId="0" borderId="49" xfId="0" applyNumberFormat="1" applyFont="1" applyBorder="1" applyAlignment="1">
      <alignment horizontal="center" vertical="center"/>
    </xf>
    <xf numFmtId="44" fontId="44" fillId="3" borderId="48" xfId="1" applyNumberFormat="1" applyFont="1" applyFill="1" applyBorder="1" applyAlignment="1">
      <alignment horizontal="center" vertical="center"/>
    </xf>
    <xf numFmtId="2" fontId="8" fillId="6" borderId="2" xfId="0" applyNumberFormat="1" applyFont="1" applyFill="1" applyBorder="1" applyAlignment="1">
      <alignment horizontal="center" vertical="center"/>
    </xf>
    <xf numFmtId="0" fontId="42" fillId="0" borderId="49" xfId="0" applyFont="1" applyBorder="1" applyAlignment="1">
      <alignment horizontal="left" vertical="center" wrapText="1"/>
    </xf>
    <xf numFmtId="44" fontId="8" fillId="0" borderId="49" xfId="1" applyNumberFormat="1" applyFont="1" applyBorder="1" applyAlignment="1">
      <alignment horizontal="center" vertical="center"/>
    </xf>
    <xf numFmtId="44" fontId="8" fillId="0" borderId="50" xfId="1" applyNumberFormat="1" applyFont="1" applyBorder="1" applyAlignment="1">
      <alignment horizontal="center" vertical="center"/>
    </xf>
    <xf numFmtId="49" fontId="44" fillId="6" borderId="12" xfId="0" applyNumberFormat="1" applyFont="1" applyFill="1" applyBorder="1" applyAlignment="1">
      <alignment horizontal="center" vertical="center"/>
    </xf>
    <xf numFmtId="0" fontId="44" fillId="6" borderId="13" xfId="0" applyFont="1" applyFill="1" applyBorder="1" applyAlignment="1">
      <alignment horizontal="center" vertical="center"/>
    </xf>
    <xf numFmtId="2" fontId="44" fillId="6" borderId="13" xfId="0" applyNumberFormat="1" applyFont="1" applyFill="1" applyBorder="1" applyAlignment="1">
      <alignment horizontal="center" vertical="center"/>
    </xf>
    <xf numFmtId="44" fontId="44" fillId="6" borderId="13" xfId="1" applyNumberFormat="1" applyFont="1" applyFill="1" applyBorder="1" applyAlignment="1">
      <alignment horizontal="center" vertical="center"/>
    </xf>
    <xf numFmtId="44" fontId="44" fillId="6" borderId="14" xfId="1" applyNumberFormat="1" applyFont="1" applyFill="1" applyBorder="1" applyAlignment="1">
      <alignment horizontal="center" vertical="center"/>
    </xf>
    <xf numFmtId="44" fontId="49" fillId="0" borderId="51" xfId="238" applyNumberFormat="1" applyFont="1" applyBorder="1" applyAlignment="1">
      <alignment horizontal="left" indent="3"/>
    </xf>
    <xf numFmtId="44" fontId="49" fillId="0" borderId="51" xfId="238" applyNumberFormat="1" applyFont="1" applyBorder="1"/>
    <xf numFmtId="44" fontId="10" fillId="0" borderId="51" xfId="0" applyNumberFormat="1" applyFont="1" applyBorder="1"/>
    <xf numFmtId="44" fontId="49" fillId="0" borderId="5" xfId="238" applyNumberFormat="1" applyFont="1" applyBorder="1" applyAlignment="1">
      <alignment horizontal="left" indent="3"/>
    </xf>
    <xf numFmtId="44" fontId="49" fillId="0" borderId="5" xfId="238" applyNumberFormat="1" applyFont="1" applyBorder="1"/>
    <xf numFmtId="44" fontId="10" fillId="0" borderId="5" xfId="0" applyNumberFormat="1" applyFont="1" applyBorder="1"/>
    <xf numFmtId="44" fontId="49" fillId="0" borderId="32" xfId="238" applyNumberFormat="1" applyFont="1" applyBorder="1" applyAlignment="1">
      <alignment horizontal="left" indent="3"/>
    </xf>
    <xf numFmtId="44" fontId="49" fillId="0" borderId="32" xfId="238" applyNumberFormat="1" applyFont="1" applyBorder="1"/>
    <xf numFmtId="44" fontId="10" fillId="0" borderId="32" xfId="0" applyNumberFormat="1" applyFont="1" applyBorder="1"/>
    <xf numFmtId="49" fontId="44" fillId="32" borderId="1" xfId="26" applyNumberFormat="1" applyFont="1" applyFill="1" applyBorder="1" applyAlignment="1">
      <alignment horizontal="center" vertical="center"/>
    </xf>
    <xf numFmtId="0" fontId="44" fillId="32" borderId="36" xfId="26" applyFont="1" applyFill="1" applyBorder="1" applyAlignment="1">
      <alignment horizontal="center" vertical="center"/>
    </xf>
    <xf numFmtId="2" fontId="44" fillId="32" borderId="36" xfId="26" applyNumberFormat="1" applyFont="1" applyFill="1" applyBorder="1" applyAlignment="1">
      <alignment horizontal="center" vertical="center"/>
    </xf>
    <xf numFmtId="44" fontId="44" fillId="32" borderId="36" xfId="26" applyNumberFormat="1" applyFont="1" applyFill="1" applyBorder="1" applyAlignment="1">
      <alignment horizontal="center" vertical="center"/>
    </xf>
    <xf numFmtId="44" fontId="44" fillId="32" borderId="48" xfId="26" applyNumberFormat="1" applyFont="1" applyFill="1" applyBorder="1" applyAlignment="1">
      <alignment horizontal="center" vertical="center"/>
    </xf>
    <xf numFmtId="0" fontId="44" fillId="0" borderId="57" xfId="15" applyFont="1" applyBorder="1" applyAlignment="1">
      <alignment horizontal="center" vertical="center"/>
    </xf>
    <xf numFmtId="2" fontId="44" fillId="0" borderId="58" xfId="15" applyNumberFormat="1" applyFont="1" applyBorder="1" applyAlignment="1">
      <alignment horizontal="center" vertical="center"/>
    </xf>
    <xf numFmtId="44" fontId="44" fillId="0" borderId="58" xfId="15" applyNumberFormat="1" applyFont="1" applyBorder="1" applyAlignment="1">
      <alignment horizontal="center" vertical="center"/>
    </xf>
    <xf numFmtId="49" fontId="44" fillId="31" borderId="1" xfId="26" applyNumberFormat="1" applyFont="1" applyFill="1" applyBorder="1" applyAlignment="1">
      <alignment horizontal="center" vertical="center"/>
    </xf>
    <xf numFmtId="0" fontId="44" fillId="31" borderId="2" xfId="26" applyFont="1" applyFill="1" applyBorder="1" applyAlignment="1">
      <alignment horizontal="center" vertical="center"/>
    </xf>
    <xf numFmtId="2" fontId="44" fillId="31" borderId="2" xfId="26" applyNumberFormat="1" applyFont="1" applyFill="1" applyBorder="1" applyAlignment="1">
      <alignment horizontal="center" vertical="center"/>
    </xf>
    <xf numFmtId="0" fontId="8" fillId="0" borderId="45" xfId="15" applyFont="1" applyBorder="1" applyAlignment="1">
      <alignment horizontal="center" vertical="center"/>
    </xf>
    <xf numFmtId="0" fontId="8" fillId="0" borderId="33" xfId="15" applyFont="1" applyBorder="1" applyAlignment="1">
      <alignment horizontal="center" vertical="center"/>
    </xf>
    <xf numFmtId="0" fontId="8" fillId="0" borderId="57" xfId="15" applyFont="1" applyBorder="1" applyAlignment="1">
      <alignment horizontal="center" vertical="center"/>
    </xf>
    <xf numFmtId="0" fontId="8" fillId="0" borderId="8" xfId="15" applyFont="1" applyBorder="1" applyAlignment="1">
      <alignment horizontal="center" vertical="center"/>
    </xf>
    <xf numFmtId="1" fontId="8" fillId="0" borderId="8" xfId="15" applyNumberFormat="1" applyFont="1" applyBorder="1" applyAlignment="1">
      <alignment horizontal="center" vertical="center"/>
    </xf>
    <xf numFmtId="44" fontId="8" fillId="0" borderId="62" xfId="1" applyNumberFormat="1" applyFont="1" applyBorder="1" applyAlignment="1">
      <alignment horizontal="center" vertical="center"/>
    </xf>
    <xf numFmtId="44" fontId="8" fillId="0" borderId="0" xfId="0" applyNumberFormat="1" applyFont="1" applyBorder="1" applyAlignment="1">
      <alignment horizontal="center" vertical="center"/>
    </xf>
    <xf numFmtId="0" fontId="44" fillId="0" borderId="2" xfId="0" applyFont="1" applyFill="1" applyBorder="1" applyAlignment="1">
      <alignment horizontal="center" vertical="center"/>
    </xf>
    <xf numFmtId="2" fontId="44" fillId="0" borderId="2" xfId="0" applyNumberFormat="1" applyFont="1" applyFill="1" applyBorder="1" applyAlignment="1">
      <alignment horizontal="center" vertical="center"/>
    </xf>
    <xf numFmtId="44" fontId="44" fillId="0" borderId="2" xfId="1" applyNumberFormat="1" applyFont="1" applyFill="1" applyBorder="1" applyAlignment="1">
      <alignment horizontal="center" vertical="center"/>
    </xf>
    <xf numFmtId="49" fontId="44" fillId="0" borderId="2" xfId="0" applyNumberFormat="1" applyFont="1" applyFill="1" applyBorder="1" applyAlignment="1">
      <alignment horizontal="center" vertical="center" wrapText="1"/>
    </xf>
    <xf numFmtId="44" fontId="44" fillId="0" borderId="2" xfId="0" applyNumberFormat="1" applyFont="1" applyFill="1" applyBorder="1" applyAlignment="1">
      <alignment horizontal="center" vertical="center"/>
    </xf>
    <xf numFmtId="0" fontId="44" fillId="5" borderId="28" xfId="15" applyFont="1" applyFill="1" applyBorder="1" applyAlignment="1">
      <alignment horizontal="center" vertical="center"/>
    </xf>
    <xf numFmtId="0" fontId="44" fillId="5" borderId="2" xfId="15" applyFont="1" applyFill="1" applyBorder="1" applyAlignment="1">
      <alignment horizontal="left" vertical="center" wrapText="1"/>
    </xf>
    <xf numFmtId="0" fontId="44" fillId="5" borderId="2" xfId="15" applyFont="1" applyFill="1" applyBorder="1" applyAlignment="1">
      <alignment horizontal="center" vertical="center"/>
    </xf>
    <xf numFmtId="1" fontId="44" fillId="5" borderId="2" xfId="15" applyNumberFormat="1" applyFont="1" applyFill="1" applyBorder="1" applyAlignment="1">
      <alignment horizontal="center" vertical="center" wrapText="1"/>
    </xf>
    <xf numFmtId="2" fontId="44" fillId="5" borderId="2" xfId="15" applyNumberFormat="1" applyFont="1" applyFill="1" applyBorder="1" applyAlignment="1">
      <alignment horizontal="center" vertical="center"/>
    </xf>
    <xf numFmtId="44" fontId="44" fillId="5" borderId="7" xfId="15" applyNumberFormat="1" applyFont="1" applyFill="1" applyBorder="1" applyAlignment="1">
      <alignment horizontal="center" vertical="center"/>
    </xf>
    <xf numFmtId="44" fontId="44" fillId="5" borderId="2" xfId="15" applyNumberFormat="1" applyFont="1" applyFill="1" applyBorder="1" applyAlignment="1">
      <alignment horizontal="center" vertical="center"/>
    </xf>
    <xf numFmtId="0" fontId="8" fillId="5" borderId="2" xfId="15" applyFont="1" applyFill="1" applyBorder="1" applyAlignment="1">
      <alignment horizontal="center" vertical="center"/>
    </xf>
    <xf numFmtId="1" fontId="8" fillId="5" borderId="2" xfId="15" applyNumberFormat="1" applyFont="1" applyFill="1" applyBorder="1" applyAlignment="1">
      <alignment horizontal="center" vertical="center"/>
    </xf>
    <xf numFmtId="44" fontId="8" fillId="5" borderId="2" xfId="15" applyNumberFormat="1" applyFont="1" applyFill="1" applyBorder="1" applyAlignment="1">
      <alignment horizontal="center" vertical="center"/>
    </xf>
    <xf numFmtId="0" fontId="44" fillId="5" borderId="1" xfId="15" applyFont="1" applyFill="1" applyBorder="1" applyAlignment="1">
      <alignment horizontal="center" vertical="center"/>
    </xf>
    <xf numFmtId="0" fontId="40" fillId="0" borderId="43" xfId="0" applyFont="1" applyBorder="1" applyAlignment="1">
      <alignment horizontal="center" vertical="top"/>
    </xf>
    <xf numFmtId="0" fontId="40" fillId="0" borderId="12" xfId="0" applyFont="1" applyBorder="1" applyAlignment="1">
      <alignment horizontal="center" vertical="top"/>
    </xf>
    <xf numFmtId="44" fontId="11" fillId="0" borderId="2" xfId="0" applyNumberFormat="1" applyFont="1" applyBorder="1"/>
    <xf numFmtId="2" fontId="41" fillId="0" borderId="2" xfId="0" applyNumberFormat="1" applyFont="1" applyFill="1" applyBorder="1" applyAlignment="1">
      <alignment horizontal="center" vertical="center"/>
    </xf>
    <xf numFmtId="0" fontId="9" fillId="0" borderId="8" xfId="0" applyFont="1" applyBorder="1" applyAlignment="1">
      <alignment horizontal="center" vertical="center"/>
    </xf>
    <xf numFmtId="44" fontId="8" fillId="0" borderId="8" xfId="0" applyNumberFormat="1" applyFont="1" applyFill="1" applyBorder="1" applyAlignment="1" applyProtection="1">
      <alignment horizontal="center" vertical="center"/>
    </xf>
    <xf numFmtId="2" fontId="8" fillId="0" borderId="8" xfId="26" applyNumberFormat="1" applyFont="1" applyBorder="1" applyAlignment="1">
      <alignment horizontal="center" vertical="center"/>
    </xf>
    <xf numFmtId="49" fontId="8" fillId="0" borderId="45" xfId="26" applyNumberFormat="1" applyFont="1" applyBorder="1" applyAlignment="1">
      <alignment horizontal="center" vertical="center"/>
    </xf>
    <xf numFmtId="0" fontId="8" fillId="0" borderId="8" xfId="26" applyFont="1" applyBorder="1" applyAlignment="1" applyProtection="1">
      <alignment horizontal="center" vertical="center"/>
    </xf>
    <xf numFmtId="0" fontId="8" fillId="3" borderId="8" xfId="0" applyFont="1" applyFill="1" applyBorder="1" applyAlignment="1">
      <alignment vertical="center" wrapText="1"/>
    </xf>
    <xf numFmtId="0" fontId="8" fillId="0" borderId="8" xfId="0" applyFont="1" applyBorder="1" applyAlignment="1">
      <alignment vertical="center" wrapText="1"/>
    </xf>
    <xf numFmtId="2" fontId="44" fillId="6" borderId="2" xfId="0" applyNumberFormat="1" applyFont="1" applyFill="1" applyBorder="1" applyAlignment="1">
      <alignment horizontal="center" vertical="center"/>
    </xf>
    <xf numFmtId="2" fontId="8" fillId="0" borderId="6" xfId="26" applyNumberFormat="1" applyFont="1" applyBorder="1" applyAlignment="1">
      <alignment horizontal="center" vertical="center"/>
    </xf>
    <xf numFmtId="2" fontId="44" fillId="3" borderId="0" xfId="0" applyNumberFormat="1" applyFont="1" applyFill="1" applyBorder="1" applyAlignment="1">
      <alignment horizontal="center" vertical="center"/>
    </xf>
    <xf numFmtId="0" fontId="9" fillId="0" borderId="35" xfId="0" applyFont="1" applyBorder="1" applyAlignment="1">
      <alignment horizontal="center" vertical="center"/>
    </xf>
    <xf numFmtId="2" fontId="8" fillId="0" borderId="8" xfId="26" applyNumberFormat="1" applyFont="1" applyFill="1" applyBorder="1" applyAlignment="1">
      <alignment horizontal="center" vertical="center"/>
    </xf>
    <xf numFmtId="0" fontId="9" fillId="0" borderId="8" xfId="26" applyFont="1" applyBorder="1" applyAlignment="1">
      <alignment horizontal="center" vertical="center"/>
    </xf>
    <xf numFmtId="0" fontId="8" fillId="0" borderId="8" xfId="26" applyFont="1" applyFill="1" applyBorder="1" applyAlignment="1">
      <alignment horizontal="center" vertical="center"/>
    </xf>
    <xf numFmtId="0" fontId="41" fillId="2" borderId="29" xfId="0" applyFont="1" applyFill="1" applyBorder="1" applyAlignment="1">
      <alignment horizontal="center" vertical="center"/>
    </xf>
    <xf numFmtId="2" fontId="41" fillId="2" borderId="29" xfId="0" applyNumberFormat="1" applyFont="1" applyFill="1" applyBorder="1" applyAlignment="1">
      <alignment horizontal="center" vertical="center"/>
    </xf>
    <xf numFmtId="0" fontId="41" fillId="3" borderId="36" xfId="0" applyFont="1" applyFill="1" applyBorder="1" applyAlignment="1">
      <alignment horizontal="left" vertical="center"/>
    </xf>
    <xf numFmtId="0" fontId="41" fillId="5" borderId="1" xfId="0" applyFont="1" applyFill="1" applyBorder="1" applyAlignment="1">
      <alignment horizontal="left" vertical="center"/>
    </xf>
    <xf numFmtId="0" fontId="56" fillId="0" borderId="18" xfId="0" applyFont="1" applyBorder="1" applyAlignment="1">
      <alignment horizontal="left" vertical="center" wrapText="1"/>
    </xf>
    <xf numFmtId="0" fontId="56" fillId="0" borderId="8" xfId="0" applyFont="1" applyBorder="1" applyAlignment="1">
      <alignment horizontal="left" vertical="center" wrapText="1"/>
    </xf>
    <xf numFmtId="0" fontId="41" fillId="3" borderId="0" xfId="0" applyFont="1" applyFill="1" applyBorder="1" applyAlignment="1">
      <alignment horizontal="left" vertical="center"/>
    </xf>
    <xf numFmtId="0" fontId="41" fillId="4" borderId="1" xfId="0" applyFont="1" applyFill="1" applyBorder="1" applyAlignment="1">
      <alignment horizontal="left" vertical="center" wrapText="1"/>
    </xf>
    <xf numFmtId="0" fontId="56" fillId="0" borderId="35" xfId="0" applyFont="1" applyBorder="1" applyAlignment="1">
      <alignment horizontal="left" vertical="center" wrapText="1"/>
    </xf>
    <xf numFmtId="0" fontId="41" fillId="6" borderId="1" xfId="0" applyFont="1" applyFill="1" applyBorder="1" applyAlignment="1">
      <alignment horizontal="left" vertical="center"/>
    </xf>
    <xf numFmtId="49" fontId="41" fillId="2" borderId="28" xfId="0" applyNumberFormat="1" applyFont="1" applyFill="1" applyBorder="1" applyAlignment="1">
      <alignment horizontal="center" vertical="center" wrapText="1"/>
    </xf>
    <xf numFmtId="49" fontId="41" fillId="6" borderId="1" xfId="0" applyNumberFormat="1" applyFont="1" applyFill="1" applyBorder="1" applyAlignment="1">
      <alignment horizontal="center" vertical="center"/>
    </xf>
    <xf numFmtId="0" fontId="41" fillId="6" borderId="44" xfId="0" applyFont="1" applyFill="1" applyBorder="1" applyAlignment="1">
      <alignment horizontal="left" vertical="center"/>
    </xf>
    <xf numFmtId="49" fontId="41" fillId="4" borderId="1" xfId="0" applyNumberFormat="1" applyFont="1" applyFill="1" applyBorder="1" applyAlignment="1">
      <alignment horizontal="center" vertical="center"/>
    </xf>
    <xf numFmtId="0" fontId="41" fillId="4" borderId="44" xfId="0" applyFont="1" applyFill="1" applyBorder="1" applyAlignment="1">
      <alignment horizontal="left" vertical="center"/>
    </xf>
    <xf numFmtId="49" fontId="41" fillId="5" borderId="1" xfId="0" applyNumberFormat="1" applyFont="1" applyFill="1" applyBorder="1" applyAlignment="1">
      <alignment horizontal="center" vertical="center"/>
    </xf>
    <xf numFmtId="0" fontId="41" fillId="5" borderId="44" xfId="0" applyFont="1" applyFill="1" applyBorder="1" applyAlignment="1">
      <alignment horizontal="left" vertical="center"/>
    </xf>
    <xf numFmtId="2" fontId="8" fillId="0" borderId="8" xfId="26" applyNumberFormat="1" applyFont="1" applyBorder="1" applyAlignment="1" applyProtection="1">
      <alignment horizontal="center" vertical="center"/>
    </xf>
    <xf numFmtId="49" fontId="41" fillId="0" borderId="0" xfId="0" applyNumberFormat="1" applyFont="1" applyAlignment="1">
      <alignment horizontal="center" vertical="center"/>
    </xf>
    <xf numFmtId="0" fontId="41" fillId="0" borderId="0" xfId="0" applyFont="1" applyAlignment="1">
      <alignment horizontal="left" vertical="center"/>
    </xf>
    <xf numFmtId="0" fontId="9" fillId="0" borderId="0" xfId="0" applyFont="1" applyAlignment="1">
      <alignment horizontal="center" vertical="center"/>
    </xf>
    <xf numFmtId="49" fontId="41" fillId="0" borderId="2" xfId="0" applyNumberFormat="1" applyFont="1" applyFill="1" applyBorder="1" applyAlignment="1">
      <alignment horizontal="center" vertical="center" wrapText="1"/>
    </xf>
    <xf numFmtId="0" fontId="41" fillId="0" borderId="2" xfId="0" applyFont="1" applyFill="1" applyBorder="1" applyAlignment="1">
      <alignment horizontal="center" vertical="center"/>
    </xf>
    <xf numFmtId="0" fontId="9" fillId="0" borderId="8" xfId="0" applyFont="1" applyBorder="1" applyAlignment="1">
      <alignment horizontal="left" vertical="center" wrapText="1"/>
    </xf>
    <xf numFmtId="0" fontId="41" fillId="3" borderId="36" xfId="0" applyFont="1" applyFill="1" applyBorder="1" applyAlignment="1">
      <alignment horizontal="center" vertical="center"/>
    </xf>
    <xf numFmtId="0" fontId="9" fillId="5" borderId="2" xfId="0" applyFont="1" applyFill="1" applyBorder="1" applyAlignment="1">
      <alignment horizontal="center" vertical="center"/>
    </xf>
    <xf numFmtId="0" fontId="9" fillId="0" borderId="18" xfId="0" applyFont="1" applyBorder="1" applyAlignment="1">
      <alignment horizontal="center" vertical="center"/>
    </xf>
    <xf numFmtId="0" fontId="41" fillId="5" borderId="2" xfId="0" applyFont="1" applyFill="1" applyBorder="1" applyAlignment="1">
      <alignment horizontal="center" vertical="center"/>
    </xf>
    <xf numFmtId="0" fontId="41" fillId="3" borderId="0" xfId="0" applyFont="1" applyFill="1" applyBorder="1" applyAlignment="1">
      <alignment horizontal="center" vertical="center"/>
    </xf>
    <xf numFmtId="0" fontId="9" fillId="4" borderId="2" xfId="0" applyFont="1" applyFill="1" applyBorder="1" applyAlignment="1">
      <alignment horizontal="center" vertical="center"/>
    </xf>
    <xf numFmtId="0" fontId="41" fillId="4" borderId="2" xfId="0" applyFont="1" applyFill="1" applyBorder="1" applyAlignment="1">
      <alignment horizontal="center" vertical="center"/>
    </xf>
    <xf numFmtId="0" fontId="9" fillId="6" borderId="2" xfId="0" applyFont="1" applyFill="1" applyBorder="1" applyAlignment="1">
      <alignment horizontal="center" vertical="center"/>
    </xf>
    <xf numFmtId="0" fontId="41" fillId="6" borderId="2" xfId="0" applyFont="1" applyFill="1" applyBorder="1" applyAlignment="1">
      <alignment horizontal="center" vertical="center"/>
    </xf>
    <xf numFmtId="0" fontId="9" fillId="0" borderId="0" xfId="0" applyFont="1" applyAlignment="1">
      <alignment horizontal="left" vertical="center"/>
    </xf>
    <xf numFmtId="49" fontId="9" fillId="0" borderId="45" xfId="0" applyNumberFormat="1" applyFont="1" applyBorder="1" applyAlignment="1">
      <alignment horizontal="center" vertical="center"/>
    </xf>
    <xf numFmtId="0" fontId="8" fillId="0" borderId="18" xfId="15" applyFont="1" applyBorder="1" applyAlignment="1">
      <alignment horizontal="center" vertical="center"/>
    </xf>
    <xf numFmtId="0" fontId="44" fillId="5" borderId="1" xfId="15" applyFont="1" applyFill="1" applyBorder="1" applyAlignment="1">
      <alignment horizontal="left" vertical="center" wrapText="1"/>
    </xf>
    <xf numFmtId="0" fontId="8" fillId="0" borderId="46" xfId="15" applyFont="1" applyBorder="1" applyAlignment="1">
      <alignment horizontal="center" vertical="center"/>
    </xf>
    <xf numFmtId="0" fontId="8" fillId="5" borderId="2" xfId="15" applyFill="1" applyBorder="1" applyAlignment="1">
      <alignment horizontal="center" vertical="center"/>
    </xf>
    <xf numFmtId="1" fontId="8" fillId="5" borderId="2" xfId="15" applyNumberFormat="1" applyFill="1" applyBorder="1" applyAlignment="1">
      <alignment horizontal="center" vertical="center"/>
    </xf>
    <xf numFmtId="44" fontId="8" fillId="5" borderId="2" xfId="15" applyNumberFormat="1" applyFill="1" applyBorder="1" applyAlignment="1">
      <alignment horizontal="center" vertical="center"/>
    </xf>
    <xf numFmtId="1" fontId="8" fillId="0" borderId="18" xfId="15" applyNumberFormat="1" applyFont="1" applyBorder="1" applyAlignment="1">
      <alignment horizontal="center" vertical="center"/>
    </xf>
    <xf numFmtId="0" fontId="44" fillId="5" borderId="2" xfId="15" applyFont="1" applyFill="1" applyBorder="1" applyAlignment="1">
      <alignment horizontal="center" vertical="center" wrapText="1"/>
    </xf>
    <xf numFmtId="2" fontId="44" fillId="5" borderId="7" xfId="15" applyNumberFormat="1" applyFont="1" applyFill="1" applyBorder="1" applyAlignment="1">
      <alignment horizontal="center" vertical="center"/>
    </xf>
    <xf numFmtId="44" fontId="8" fillId="0" borderId="42" xfId="15" applyNumberFormat="1" applyFont="1" applyBorder="1" applyAlignment="1">
      <alignment horizontal="center" vertical="center"/>
    </xf>
    <xf numFmtId="0" fontId="44" fillId="0" borderId="0" xfId="15" applyFont="1" applyBorder="1" applyAlignment="1">
      <alignment horizontal="left" vertical="center" wrapText="1"/>
    </xf>
    <xf numFmtId="0" fontId="44" fillId="0" borderId="0" xfId="15" applyFont="1" applyBorder="1" applyAlignment="1">
      <alignment horizontal="center" vertical="center"/>
    </xf>
    <xf numFmtId="1" fontId="44" fillId="0" borderId="0" xfId="15" applyNumberFormat="1" applyFont="1" applyBorder="1" applyAlignment="1">
      <alignment horizontal="center" vertical="center" wrapText="1"/>
    </xf>
    <xf numFmtId="2" fontId="44" fillId="0" borderId="0" xfId="15" applyNumberFormat="1" applyFont="1" applyBorder="1" applyAlignment="1">
      <alignment horizontal="center" vertical="center"/>
    </xf>
    <xf numFmtId="44" fontId="8" fillId="0" borderId="34" xfId="15" applyNumberFormat="1" applyFont="1" applyBorder="1" applyAlignment="1">
      <alignment horizontal="center" vertical="center"/>
    </xf>
    <xf numFmtId="44" fontId="44" fillId="0" borderId="0" xfId="15" applyNumberFormat="1" applyFont="1" applyBorder="1" applyAlignment="1">
      <alignment horizontal="center" vertical="center"/>
    </xf>
    <xf numFmtId="0" fontId="8" fillId="0" borderId="0" xfId="15" applyFont="1" applyBorder="1" applyAlignment="1">
      <alignment horizontal="center" vertical="center"/>
    </xf>
    <xf numFmtId="1" fontId="8" fillId="0" borderId="0" xfId="15" applyNumberFormat="1" applyFont="1" applyBorder="1" applyAlignment="1">
      <alignment horizontal="center" vertical="center"/>
    </xf>
    <xf numFmtId="44" fontId="8" fillId="0" borderId="0" xfId="15" applyNumberFormat="1" applyFont="1" applyBorder="1" applyAlignment="1">
      <alignment horizontal="center" vertical="center"/>
    </xf>
    <xf numFmtId="44" fontId="8" fillId="0" borderId="62" xfId="15" applyNumberFormat="1" applyFont="1" applyBorder="1" applyAlignment="1">
      <alignment horizontal="center" vertical="center"/>
    </xf>
    <xf numFmtId="0" fontId="44" fillId="32" borderId="2" xfId="26" applyFont="1" applyFill="1" applyBorder="1" applyAlignment="1">
      <alignment horizontal="center" vertical="center"/>
    </xf>
    <xf numFmtId="2" fontId="44" fillId="32" borderId="2" xfId="26" applyNumberFormat="1" applyFont="1" applyFill="1" applyBorder="1" applyAlignment="1">
      <alignment horizontal="center" vertical="center"/>
    </xf>
    <xf numFmtId="44" fontId="44" fillId="32" borderId="2" xfId="26" applyNumberFormat="1" applyFont="1" applyFill="1" applyBorder="1" applyAlignment="1">
      <alignment horizontal="center" vertical="center"/>
    </xf>
    <xf numFmtId="44" fontId="44" fillId="32" borderId="7" xfId="26" applyNumberFormat="1" applyFont="1" applyFill="1" applyBorder="1" applyAlignment="1">
      <alignment horizontal="center" vertical="center"/>
    </xf>
    <xf numFmtId="2" fontId="8" fillId="5" borderId="2" xfId="15" applyNumberFormat="1" applyFont="1" applyFill="1" applyBorder="1" applyAlignment="1">
      <alignment horizontal="center" vertical="center"/>
    </xf>
    <xf numFmtId="2" fontId="8" fillId="5" borderId="7" xfId="15" applyNumberFormat="1" applyFont="1" applyFill="1" applyBorder="1" applyAlignment="1">
      <alignment horizontal="center" vertical="center"/>
    </xf>
    <xf numFmtId="49" fontId="44" fillId="0" borderId="2" xfId="26" applyNumberFormat="1" applyFont="1" applyBorder="1" applyAlignment="1">
      <alignment horizontal="center" vertical="center"/>
    </xf>
    <xf numFmtId="0" fontId="44" fillId="0" borderId="2" xfId="26" applyFont="1" applyBorder="1" applyAlignment="1">
      <alignment horizontal="center" vertical="center"/>
    </xf>
    <xf numFmtId="2" fontId="44" fillId="0" borderId="2" xfId="26" applyNumberFormat="1" applyFont="1" applyBorder="1" applyAlignment="1">
      <alignment horizontal="center" vertical="center"/>
    </xf>
    <xf numFmtId="44" fontId="44" fillId="0" borderId="2" xfId="26" applyNumberFormat="1" applyFont="1" applyBorder="1" applyAlignment="1">
      <alignment horizontal="center" vertical="center"/>
    </xf>
    <xf numFmtId="2" fontId="8" fillId="0" borderId="8" xfId="36" applyNumberFormat="1" applyFont="1" applyBorder="1" applyAlignment="1">
      <alignment horizontal="center" vertical="center"/>
    </xf>
    <xf numFmtId="0" fontId="8" fillId="0" borderId="8" xfId="26" applyFont="1" applyBorder="1" applyAlignment="1">
      <alignment horizontal="center" vertical="center"/>
    </xf>
    <xf numFmtId="0" fontId="9" fillId="0" borderId="49" xfId="0" applyFont="1" applyBorder="1" applyAlignment="1">
      <alignment horizontal="center" vertical="center"/>
    </xf>
    <xf numFmtId="2" fontId="9" fillId="0" borderId="49" xfId="0" applyNumberFormat="1" applyFont="1" applyBorder="1" applyAlignment="1">
      <alignment horizontal="center" vertical="center"/>
    </xf>
    <xf numFmtId="44" fontId="9" fillId="3" borderId="34" xfId="1" applyNumberFormat="1" applyFont="1" applyFill="1" applyBorder="1" applyAlignment="1">
      <alignment horizontal="center" vertical="center"/>
    </xf>
    <xf numFmtId="49" fontId="8" fillId="0" borderId="8" xfId="36" applyNumberFormat="1" applyFont="1" applyBorder="1" applyAlignment="1">
      <alignment horizontal="center" vertical="center"/>
    </xf>
    <xf numFmtId="0" fontId="8" fillId="0" borderId="8" xfId="36" applyFont="1" applyBorder="1" applyAlignment="1">
      <alignment horizontal="center" vertical="center"/>
    </xf>
    <xf numFmtId="171" fontId="8" fillId="0" borderId="18" xfId="36" applyNumberFormat="1" applyFont="1" applyBorder="1" applyAlignment="1">
      <alignment horizontal="center" vertical="center"/>
    </xf>
    <xf numFmtId="0" fontId="44" fillId="33" borderId="1" xfId="0" applyFont="1" applyFill="1" applyBorder="1" applyAlignment="1">
      <alignment horizontal="left" vertical="center"/>
    </xf>
    <xf numFmtId="0" fontId="8" fillId="33" borderId="2" xfId="0" applyFont="1" applyFill="1" applyBorder="1" applyAlignment="1">
      <alignment horizontal="center" vertical="center"/>
    </xf>
    <xf numFmtId="2" fontId="8" fillId="33" borderId="2" xfId="0" applyNumberFormat="1" applyFont="1" applyFill="1" applyBorder="1" applyAlignment="1">
      <alignment horizontal="center" vertical="center"/>
    </xf>
    <xf numFmtId="44" fontId="8" fillId="33" borderId="2" xfId="0" applyNumberFormat="1" applyFont="1" applyFill="1" applyBorder="1" applyAlignment="1">
      <alignment horizontal="center" vertical="center"/>
    </xf>
    <xf numFmtId="44" fontId="8" fillId="33" borderId="7" xfId="0" applyNumberFormat="1" applyFont="1" applyFill="1" applyBorder="1" applyAlignment="1">
      <alignment horizontal="center" vertical="center"/>
    </xf>
    <xf numFmtId="0" fontId="8" fillId="0" borderId="46" xfId="26" applyFont="1" applyBorder="1" applyAlignment="1">
      <alignment horizontal="center" vertical="center"/>
    </xf>
    <xf numFmtId="2" fontId="8" fillId="0" borderId="46" xfId="0" applyNumberFormat="1" applyFont="1" applyBorder="1" applyAlignment="1">
      <alignment horizontal="center" vertical="center"/>
    </xf>
    <xf numFmtId="49" fontId="44" fillId="3" borderId="0" xfId="0" applyNumberFormat="1" applyFont="1" applyFill="1" applyBorder="1" applyAlignment="1">
      <alignment horizontal="center" vertical="center"/>
    </xf>
    <xf numFmtId="44" fontId="44" fillId="3" borderId="0" xfId="0" applyNumberFormat="1" applyFont="1" applyFill="1" applyBorder="1" applyAlignment="1">
      <alignment horizontal="center" vertical="center"/>
    </xf>
    <xf numFmtId="49" fontId="44" fillId="33" borderId="1" xfId="0" applyNumberFormat="1" applyFont="1" applyFill="1" applyBorder="1" applyAlignment="1">
      <alignment horizontal="center" vertical="center"/>
    </xf>
    <xf numFmtId="0" fontId="44" fillId="33" borderId="2" xfId="0" applyFont="1" applyFill="1" applyBorder="1" applyAlignment="1">
      <alignment horizontal="left" vertical="center"/>
    </xf>
    <xf numFmtId="0" fontId="44" fillId="33" borderId="2" xfId="0" applyFont="1" applyFill="1" applyBorder="1" applyAlignment="1">
      <alignment horizontal="center" vertical="center"/>
    </xf>
    <xf numFmtId="2" fontId="44" fillId="33" borderId="2" xfId="0" applyNumberFormat="1" applyFont="1" applyFill="1" applyBorder="1" applyAlignment="1">
      <alignment horizontal="center" vertical="center"/>
    </xf>
    <xf numFmtId="44" fontId="44" fillId="33" borderId="2" xfId="1" applyNumberFormat="1" applyFont="1" applyFill="1" applyBorder="1" applyAlignment="1">
      <alignment horizontal="center" vertical="center"/>
    </xf>
    <xf numFmtId="44" fontId="44" fillId="33" borderId="7" xfId="0" applyNumberFormat="1" applyFont="1" applyFill="1" applyBorder="1" applyAlignment="1">
      <alignment horizontal="center" vertical="center"/>
    </xf>
    <xf numFmtId="0" fontId="8" fillId="0" borderId="0" xfId="0" applyFont="1" applyAlignment="1">
      <alignment vertical="center"/>
    </xf>
    <xf numFmtId="0" fontId="40" fillId="0" borderId="0" xfId="0" applyFont="1" applyAlignment="1">
      <alignment vertical="center"/>
    </xf>
    <xf numFmtId="0" fontId="8" fillId="0" borderId="0" xfId="0" applyFont="1" applyFill="1" applyAlignment="1">
      <alignment vertical="center"/>
    </xf>
    <xf numFmtId="0" fontId="40" fillId="0" borderId="0" xfId="0" applyFont="1" applyFill="1" applyAlignment="1">
      <alignment vertical="center"/>
    </xf>
    <xf numFmtId="0" fontId="8" fillId="0" borderId="35" xfId="0" applyFont="1" applyBorder="1" applyAlignment="1">
      <alignment horizontal="left" vertical="center" wrapText="1"/>
    </xf>
    <xf numFmtId="0" fontId="8" fillId="0" borderId="8" xfId="26" applyFont="1" applyBorder="1" applyAlignment="1">
      <alignment horizontal="left" vertical="center" wrapText="1"/>
    </xf>
    <xf numFmtId="0" fontId="8" fillId="0" borderId="8" xfId="0" applyFont="1" applyBorder="1" applyAlignment="1">
      <alignment horizontal="left" vertical="center" wrapText="1" shrinkToFit="1"/>
    </xf>
    <xf numFmtId="0" fontId="8" fillId="0" borderId="46" xfId="0" applyFont="1" applyBorder="1" applyAlignment="1">
      <alignment horizontal="left" vertical="center" wrapText="1"/>
    </xf>
    <xf numFmtId="0" fontId="8" fillId="0" borderId="8" xfId="26" applyFont="1" applyBorder="1" applyAlignment="1">
      <alignment vertical="center" wrapText="1"/>
    </xf>
    <xf numFmtId="0" fontId="8" fillId="0" borderId="8" xfId="26" applyFont="1" applyFill="1" applyBorder="1" applyAlignment="1">
      <alignment horizontal="left" vertical="center" wrapText="1"/>
    </xf>
    <xf numFmtId="0" fontId="8" fillId="3" borderId="8" xfId="26" applyFont="1" applyFill="1" applyBorder="1" applyAlignment="1">
      <alignment horizontal="left" vertical="center" wrapText="1"/>
    </xf>
    <xf numFmtId="0" fontId="8" fillId="0" borderId="8" xfId="24" applyFont="1" applyBorder="1" applyAlignment="1">
      <alignment vertical="center" wrapText="1"/>
    </xf>
    <xf numFmtId="0" fontId="8" fillId="0" borderId="8" xfId="26" applyFont="1" applyBorder="1" applyAlignment="1">
      <alignment vertical="center" wrapText="1" shrinkToFit="1"/>
    </xf>
    <xf numFmtId="0" fontId="8" fillId="0" borderId="0" xfId="24" applyFont="1" applyFill="1" applyBorder="1" applyAlignment="1">
      <alignment vertical="center" wrapText="1"/>
    </xf>
    <xf numFmtId="49" fontId="9" fillId="0" borderId="33" xfId="26" applyNumberFormat="1" applyFont="1" applyBorder="1" applyAlignment="1">
      <alignment horizontal="center" vertical="center"/>
    </xf>
    <xf numFmtId="2" fontId="0" fillId="0" borderId="6" xfId="0" applyNumberFormat="1" applyBorder="1" applyAlignment="1">
      <alignment horizontal="center" vertical="center"/>
    </xf>
    <xf numFmtId="44" fontId="9" fillId="3" borderId="34" xfId="1" applyNumberFormat="1" applyFont="1" applyFill="1" applyBorder="1" applyAlignment="1">
      <alignment horizontal="right" vertical="center"/>
    </xf>
    <xf numFmtId="0" fontId="8" fillId="0" borderId="8" xfId="26" applyFont="1" applyBorder="1" applyAlignment="1" applyProtection="1">
      <alignment horizontal="left" vertical="center" wrapText="1"/>
    </xf>
    <xf numFmtId="0" fontId="8" fillId="0" borderId="8" xfId="26" applyFont="1" applyBorder="1" applyAlignment="1" applyProtection="1">
      <alignment horizontal="left" vertical="center"/>
    </xf>
    <xf numFmtId="0" fontId="8" fillId="3" borderId="8" xfId="26" applyFont="1" applyFill="1" applyBorder="1" applyAlignment="1">
      <alignment vertical="center" wrapText="1"/>
    </xf>
    <xf numFmtId="0" fontId="8" fillId="0" borderId="8" xfId="36" applyFont="1" applyBorder="1" applyAlignment="1">
      <alignment horizontal="left" vertical="center" wrapText="1"/>
    </xf>
    <xf numFmtId="0" fontId="8" fillId="0" borderId="8" xfId="26" applyFont="1" applyBorder="1" applyAlignment="1">
      <alignment horizontal="left" vertical="center" wrapText="1" shrinkToFit="1"/>
    </xf>
    <xf numFmtId="44" fontId="44" fillId="2" borderId="29" xfId="1" applyNumberFormat="1" applyFont="1" applyFill="1" applyBorder="1" applyAlignment="1">
      <alignment horizontal="center" vertical="center" wrapText="1"/>
    </xf>
    <xf numFmtId="0" fontId="8" fillId="3" borderId="8" xfId="0" applyFont="1" applyFill="1" applyBorder="1" applyAlignment="1">
      <alignment horizontal="left" vertical="center" wrapText="1"/>
    </xf>
    <xf numFmtId="0" fontId="8" fillId="0" borderId="8" xfId="0" applyFont="1" applyBorder="1" applyAlignment="1">
      <alignment vertical="center" wrapText="1" shrinkToFit="1"/>
    </xf>
    <xf numFmtId="0" fontId="8" fillId="0" borderId="8" xfId="0" applyFont="1" applyBorder="1" applyAlignment="1">
      <alignment horizontal="left" vertical="center"/>
    </xf>
    <xf numFmtId="0" fontId="8" fillId="0" borderId="8" xfId="24" quotePrefix="1" applyFont="1" applyBorder="1" applyAlignment="1">
      <alignment horizontal="left" vertical="center" wrapText="1"/>
    </xf>
    <xf numFmtId="0" fontId="8" fillId="0" borderId="46" xfId="0" applyFont="1" applyBorder="1" applyAlignment="1">
      <alignment vertical="center" wrapText="1"/>
    </xf>
    <xf numFmtId="0" fontId="8" fillId="0" borderId="46" xfId="0" applyFont="1" applyBorder="1" applyAlignment="1">
      <alignment horizontal="center" vertical="center"/>
    </xf>
    <xf numFmtId="2" fontId="52" fillId="33" borderId="2" xfId="0" applyNumberFormat="1" applyFont="1" applyFill="1" applyBorder="1" applyAlignment="1">
      <alignment horizontal="center" vertical="center"/>
    </xf>
    <xf numFmtId="0" fontId="41" fillId="33" borderId="1" xfId="0" applyFont="1" applyFill="1" applyBorder="1" applyAlignment="1">
      <alignment horizontal="left" vertical="center"/>
    </xf>
    <xf numFmtId="0" fontId="9" fillId="33" borderId="2" xfId="0" applyFont="1" applyFill="1" applyBorder="1" applyAlignment="1">
      <alignment horizontal="center" vertical="center"/>
    </xf>
    <xf numFmtId="2" fontId="9" fillId="33" borderId="2" xfId="0" applyNumberFormat="1" applyFont="1" applyFill="1" applyBorder="1" applyAlignment="1">
      <alignment horizontal="center" vertical="center"/>
    </xf>
    <xf numFmtId="0" fontId="9" fillId="0" borderId="46" xfId="26" applyFont="1" applyBorder="1" applyAlignment="1">
      <alignment horizontal="left" vertical="center" wrapText="1"/>
    </xf>
    <xf numFmtId="0" fontId="9" fillId="0" borderId="46" xfId="0" applyFont="1" applyBorder="1" applyAlignment="1">
      <alignment horizontal="center" vertical="center"/>
    </xf>
    <xf numFmtId="2" fontId="9" fillId="0" borderId="46" xfId="0" applyNumberFormat="1" applyFont="1" applyBorder="1" applyAlignment="1">
      <alignment horizontal="center" vertical="center"/>
    </xf>
    <xf numFmtId="49" fontId="41" fillId="3" borderId="0" xfId="0" applyNumberFormat="1" applyFont="1" applyFill="1" applyBorder="1" applyAlignment="1">
      <alignment horizontal="center" vertical="center"/>
    </xf>
    <xf numFmtId="49" fontId="41" fillId="33" borderId="1" xfId="0" applyNumberFormat="1" applyFont="1" applyFill="1" applyBorder="1" applyAlignment="1">
      <alignment horizontal="center" vertical="center"/>
    </xf>
    <xf numFmtId="0" fontId="41" fillId="33" borderId="2" xfId="0" applyFont="1" applyFill="1" applyBorder="1" applyAlignment="1">
      <alignment horizontal="left" vertical="center"/>
    </xf>
    <xf numFmtId="0" fontId="41" fillId="33" borderId="2" xfId="0" applyFont="1" applyFill="1" applyBorder="1" applyAlignment="1">
      <alignment horizontal="center" vertical="center"/>
    </xf>
    <xf numFmtId="2" fontId="47" fillId="33" borderId="2" xfId="0" applyNumberFormat="1" applyFont="1" applyFill="1" applyBorder="1" applyAlignment="1">
      <alignment horizontal="center" vertical="center"/>
    </xf>
    <xf numFmtId="0" fontId="9" fillId="0" borderId="0" xfId="0" applyFont="1" applyAlignment="1">
      <alignment vertical="center"/>
    </xf>
    <xf numFmtId="0" fontId="9" fillId="0" borderId="0" xfId="0" applyFont="1" applyFill="1" applyAlignment="1">
      <alignment vertical="center"/>
    </xf>
    <xf numFmtId="0" fontId="9" fillId="0" borderId="8" xfId="0" applyFont="1" applyBorder="1" applyAlignment="1">
      <alignment vertical="center" wrapText="1"/>
    </xf>
    <xf numFmtId="0" fontId="9" fillId="3" borderId="8" xfId="0" applyFont="1" applyFill="1" applyBorder="1" applyAlignment="1">
      <alignment horizontal="left" vertical="center" wrapText="1"/>
    </xf>
    <xf numFmtId="0" fontId="9" fillId="0" borderId="8" xfId="0" applyFont="1" applyBorder="1" applyAlignment="1">
      <alignment horizontal="left" vertical="center"/>
    </xf>
    <xf numFmtId="0" fontId="9" fillId="3" borderId="8" xfId="0" applyFont="1" applyFill="1" applyBorder="1" applyAlignment="1">
      <alignment vertical="center" wrapText="1"/>
    </xf>
    <xf numFmtId="0" fontId="9" fillId="0" borderId="8" xfId="36" applyFont="1" applyBorder="1" applyAlignment="1">
      <alignment horizontal="left" vertical="center" wrapText="1"/>
    </xf>
    <xf numFmtId="0" fontId="9" fillId="0" borderId="8" xfId="26" applyFont="1" applyBorder="1" applyAlignment="1">
      <alignment horizontal="left" vertical="center" wrapText="1" shrinkToFit="1"/>
    </xf>
    <xf numFmtId="0" fontId="8" fillId="0" borderId="63" xfId="0" applyFont="1" applyBorder="1" applyAlignment="1">
      <alignment horizontal="center" vertical="center"/>
    </xf>
    <xf numFmtId="2" fontId="8" fillId="0" borderId="63" xfId="0" applyNumberFormat="1" applyFont="1" applyBorder="1" applyAlignment="1">
      <alignment horizontal="center" vertical="center"/>
    </xf>
    <xf numFmtId="44" fontId="8" fillId="0" borderId="63" xfId="1" applyNumberFormat="1" applyFont="1" applyBorder="1" applyAlignment="1">
      <alignment horizontal="center" vertical="center"/>
    </xf>
    <xf numFmtId="44" fontId="8" fillId="0" borderId="64" xfId="1" applyNumberFormat="1" applyFont="1" applyBorder="1" applyAlignment="1">
      <alignment horizontal="center" vertical="center"/>
    </xf>
    <xf numFmtId="49" fontId="44" fillId="3" borderId="13" xfId="0" applyNumberFormat="1" applyFont="1" applyFill="1" applyBorder="1" applyAlignment="1">
      <alignment horizontal="center" vertical="center"/>
    </xf>
    <xf numFmtId="0" fontId="44" fillId="3" borderId="13" xfId="0" applyFont="1" applyFill="1" applyBorder="1" applyAlignment="1">
      <alignment horizontal="center" vertical="center"/>
    </xf>
    <xf numFmtId="2" fontId="44" fillId="3" borderId="13" xfId="0" applyNumberFormat="1" applyFont="1" applyFill="1" applyBorder="1" applyAlignment="1">
      <alignment horizontal="center" vertical="center"/>
    </xf>
    <xf numFmtId="44" fontId="44" fillId="3" borderId="13" xfId="1" applyNumberFormat="1" applyFont="1" applyFill="1" applyBorder="1" applyAlignment="1">
      <alignment horizontal="center" vertical="center"/>
    </xf>
    <xf numFmtId="44" fontId="44" fillId="3" borderId="13" xfId="0" applyNumberFormat="1" applyFont="1" applyFill="1" applyBorder="1" applyAlignment="1">
      <alignment horizontal="center" vertical="center"/>
    </xf>
    <xf numFmtId="49" fontId="8" fillId="0" borderId="65" xfId="0" applyNumberFormat="1" applyFont="1" applyBorder="1" applyAlignment="1">
      <alignment horizontal="center" vertical="center"/>
    </xf>
    <xf numFmtId="0" fontId="44" fillId="0" borderId="0" xfId="0" applyFont="1" applyAlignment="1">
      <alignment horizontal="left" vertical="center" wrapText="1"/>
    </xf>
    <xf numFmtId="0" fontId="44" fillId="2" borderId="29" xfId="0" applyFont="1" applyFill="1" applyBorder="1" applyAlignment="1">
      <alignment horizontal="center" vertical="center" wrapText="1"/>
    </xf>
    <xf numFmtId="0" fontId="44" fillId="0" borderId="2" xfId="0" applyFont="1" applyFill="1" applyBorder="1" applyAlignment="1">
      <alignment horizontal="center" vertical="center" wrapText="1"/>
    </xf>
    <xf numFmtId="0" fontId="44" fillId="33" borderId="1" xfId="0" applyFont="1" applyFill="1" applyBorder="1" applyAlignment="1">
      <alignment horizontal="left" vertical="center" wrapText="1"/>
    </xf>
    <xf numFmtId="0" fontId="44" fillId="33" borderId="2" xfId="0" applyFont="1" applyFill="1" applyBorder="1" applyAlignment="1">
      <alignment horizontal="left" vertical="center" wrapText="1"/>
    </xf>
    <xf numFmtId="0" fontId="44" fillId="3" borderId="13" xfId="0" applyFont="1" applyFill="1" applyBorder="1" applyAlignment="1">
      <alignment horizontal="left" vertical="center" wrapText="1"/>
    </xf>
    <xf numFmtId="0" fontId="44" fillId="5" borderId="1" xfId="0" applyFont="1" applyFill="1" applyBorder="1" applyAlignment="1">
      <alignment horizontal="left" vertical="center" wrapText="1"/>
    </xf>
    <xf numFmtId="0" fontId="44" fillId="5" borderId="44" xfId="0" applyFont="1" applyFill="1" applyBorder="1" applyAlignment="1">
      <alignment horizontal="left" vertical="center" wrapText="1"/>
    </xf>
    <xf numFmtId="0" fontId="44" fillId="3" borderId="0" xfId="0" applyFont="1" applyFill="1" applyAlignment="1">
      <alignment horizontal="left" vertical="center" wrapText="1"/>
    </xf>
    <xf numFmtId="0" fontId="44" fillId="4" borderId="44" xfId="0" applyFont="1" applyFill="1" applyBorder="1" applyAlignment="1">
      <alignment horizontal="left" vertical="center" wrapText="1"/>
    </xf>
    <xf numFmtId="0" fontId="44" fillId="0" borderId="36" xfId="0" applyFont="1" applyBorder="1" applyAlignment="1">
      <alignment horizontal="left" vertical="center" wrapText="1"/>
    </xf>
    <xf numFmtId="0" fontId="44" fillId="3" borderId="36" xfId="0" applyFont="1" applyFill="1" applyBorder="1" applyAlignment="1">
      <alignment horizontal="left" vertical="center" wrapText="1"/>
    </xf>
    <xf numFmtId="0" fontId="44" fillId="6" borderId="1" xfId="0" applyFont="1" applyFill="1" applyBorder="1" applyAlignment="1">
      <alignment horizontal="left" vertical="center" wrapText="1"/>
    </xf>
    <xf numFmtId="0" fontId="44" fillId="6" borderId="61" xfId="0" applyFont="1" applyFill="1" applyBorder="1" applyAlignment="1">
      <alignment horizontal="left" vertical="center" wrapText="1"/>
    </xf>
    <xf numFmtId="0" fontId="8" fillId="0" borderId="0" xfId="0" applyFont="1" applyAlignment="1">
      <alignment horizontal="left" vertical="center" wrapText="1"/>
    </xf>
    <xf numFmtId="0" fontId="44" fillId="32" borderId="36" xfId="26" applyFont="1" applyFill="1" applyBorder="1" applyAlignment="1">
      <alignment horizontal="left" vertical="center" wrapText="1"/>
    </xf>
    <xf numFmtId="0" fontId="44" fillId="32" borderId="2" xfId="26" applyFont="1" applyFill="1" applyBorder="1" applyAlignment="1">
      <alignment horizontal="left" vertical="center" wrapText="1"/>
    </xf>
    <xf numFmtId="0" fontId="44" fillId="0" borderId="2" xfId="26" applyFont="1" applyBorder="1" applyAlignment="1">
      <alignment horizontal="left" vertical="center" wrapText="1"/>
    </xf>
    <xf numFmtId="0" fontId="44" fillId="31" borderId="44" xfId="26" applyFont="1" applyFill="1" applyBorder="1" applyAlignment="1">
      <alignment horizontal="left" vertical="center" wrapText="1"/>
    </xf>
    <xf numFmtId="0" fontId="46" fillId="0" borderId="0" xfId="0" applyFont="1" applyAlignment="1">
      <alignment vertical="center"/>
    </xf>
    <xf numFmtId="0" fontId="8" fillId="0" borderId="8" xfId="0" applyFont="1" applyBorder="1" applyAlignment="1" applyProtection="1">
      <alignment horizontal="left" vertical="center" wrapText="1"/>
      <protection locked="0"/>
    </xf>
    <xf numFmtId="171" fontId="8" fillId="0" borderId="34" xfId="0" applyNumberFormat="1" applyFont="1" applyBorder="1" applyAlignment="1">
      <alignment horizontal="right" vertical="center"/>
    </xf>
    <xf numFmtId="0" fontId="8" fillId="0" borderId="46" xfId="24" quotePrefix="1" applyFont="1" applyFill="1" applyBorder="1" applyAlignment="1">
      <alignment vertical="center" wrapText="1"/>
    </xf>
    <xf numFmtId="0" fontId="9" fillId="0" borderId="8" xfId="24" applyFont="1" applyFill="1" applyBorder="1" applyAlignment="1">
      <alignment horizontal="left" vertical="center" wrapText="1"/>
    </xf>
    <xf numFmtId="0" fontId="8" fillId="0" borderId="47" xfId="24" applyFill="1" applyBorder="1" applyAlignment="1">
      <alignment horizontal="left" vertical="center" wrapText="1"/>
    </xf>
    <xf numFmtId="0" fontId="8" fillId="0" borderId="8" xfId="24" applyFont="1" applyFill="1" applyBorder="1" applyAlignment="1">
      <alignment vertical="center" wrapText="1"/>
    </xf>
    <xf numFmtId="0" fontId="8" fillId="0" borderId="8" xfId="24" quotePrefix="1" applyFont="1" applyFill="1" applyBorder="1" applyAlignment="1">
      <alignment horizontal="left" vertical="center" wrapText="1"/>
    </xf>
    <xf numFmtId="0" fontId="8" fillId="0" borderId="46" xfId="24" applyFont="1" applyFill="1" applyBorder="1" applyAlignment="1">
      <alignment vertical="center" wrapText="1"/>
    </xf>
    <xf numFmtId="0" fontId="9" fillId="0" borderId="46" xfId="24" applyFont="1" applyFill="1" applyBorder="1" applyAlignment="1">
      <alignment vertical="center" wrapText="1"/>
    </xf>
    <xf numFmtId="49" fontId="8" fillId="0" borderId="8" xfId="36" applyNumberFormat="1" applyFont="1" applyBorder="1" applyAlignment="1">
      <alignment horizontal="left" vertical="center" wrapText="1"/>
    </xf>
    <xf numFmtId="0" fontId="48" fillId="0" borderId="0" xfId="0" applyFont="1" applyAlignment="1">
      <alignment vertical="center"/>
    </xf>
    <xf numFmtId="0" fontId="54" fillId="0" borderId="18" xfId="15" applyFont="1" applyBorder="1" applyAlignment="1">
      <alignment vertical="center" wrapText="1"/>
    </xf>
    <xf numFmtId="0" fontId="8" fillId="0" borderId="18" xfId="15" applyFont="1" applyBorder="1" applyAlignment="1">
      <alignment vertical="center" wrapText="1"/>
    </xf>
    <xf numFmtId="0" fontId="8" fillId="0" borderId="8" xfId="15" applyFont="1" applyBorder="1" applyAlignment="1">
      <alignment vertical="center" wrapText="1"/>
    </xf>
    <xf numFmtId="0" fontId="54" fillId="0" borderId="8" xfId="15" applyFont="1" applyBorder="1" applyAlignment="1">
      <alignment vertical="center" wrapText="1"/>
    </xf>
    <xf numFmtId="0" fontId="8" fillId="0" borderId="46" xfId="15" applyFont="1" applyBorder="1" applyAlignment="1">
      <alignment vertical="center" wrapText="1"/>
    </xf>
    <xf numFmtId="44" fontId="8" fillId="0" borderId="35" xfId="1" applyNumberFormat="1" applyFont="1" applyBorder="1" applyAlignment="1" applyProtection="1">
      <alignment horizontal="center" vertical="center"/>
      <protection locked="0"/>
    </xf>
    <xf numFmtId="44" fontId="8" fillId="0" borderId="8" xfId="1" applyNumberFormat="1" applyFont="1" applyBorder="1" applyAlignment="1" applyProtection="1">
      <alignment horizontal="center" vertical="center"/>
      <protection locked="0"/>
    </xf>
    <xf numFmtId="44" fontId="8" fillId="0" borderId="46" xfId="1" applyNumberFormat="1" applyFont="1" applyBorder="1" applyAlignment="1" applyProtection="1">
      <alignment horizontal="center" vertical="center"/>
      <protection locked="0"/>
    </xf>
    <xf numFmtId="44" fontId="8" fillId="0" borderId="8" xfId="0" applyNumberFormat="1" applyFont="1" applyBorder="1" applyAlignment="1" applyProtection="1">
      <alignment horizontal="center" vertical="center"/>
      <protection locked="0"/>
    </xf>
    <xf numFmtId="44" fontId="8" fillId="3" borderId="8" xfId="1" applyNumberFormat="1" applyFont="1" applyFill="1" applyBorder="1" applyAlignment="1" applyProtection="1">
      <alignment horizontal="right" vertical="center"/>
      <protection locked="0"/>
    </xf>
    <xf numFmtId="44" fontId="8" fillId="3" borderId="8" xfId="19" applyNumberFormat="1" applyFont="1" applyFill="1" applyBorder="1" applyAlignment="1" applyProtection="1">
      <alignment horizontal="center" vertical="center"/>
      <protection locked="0"/>
    </xf>
    <xf numFmtId="44" fontId="8" fillId="0" borderId="49" xfId="1" applyNumberFormat="1" applyFont="1" applyBorder="1" applyAlignment="1" applyProtection="1">
      <alignment horizontal="center" vertical="center"/>
      <protection locked="0"/>
    </xf>
    <xf numFmtId="44" fontId="8" fillId="0" borderId="8" xfId="0" applyNumberFormat="1" applyFont="1" applyFill="1" applyBorder="1" applyAlignment="1" applyProtection="1">
      <alignment horizontal="center" vertical="center"/>
      <protection locked="0"/>
    </xf>
    <xf numFmtId="171" fontId="8" fillId="0" borderId="8" xfId="1" applyNumberFormat="1" applyFont="1" applyFill="1" applyBorder="1" applyAlignment="1" applyProtection="1">
      <alignment horizontal="center" vertical="center"/>
      <protection locked="0"/>
    </xf>
    <xf numFmtId="44" fontId="9" fillId="0" borderId="8" xfId="0" applyNumberFormat="1" applyFont="1" applyBorder="1" applyAlignment="1" applyProtection="1">
      <alignment horizontal="center" vertical="center"/>
      <protection locked="0"/>
    </xf>
    <xf numFmtId="44" fontId="8" fillId="0" borderId="8" xfId="36" applyNumberFormat="1" applyFont="1" applyBorder="1" applyAlignment="1" applyProtection="1">
      <alignment horizontal="center" vertical="center"/>
      <protection locked="0"/>
    </xf>
    <xf numFmtId="171" fontId="8" fillId="0" borderId="8" xfId="36" applyNumberFormat="1" applyFont="1" applyBorder="1" applyAlignment="1" applyProtection="1">
      <alignment horizontal="center" vertical="center"/>
      <protection locked="0"/>
    </xf>
    <xf numFmtId="44" fontId="8" fillId="3" borderId="8" xfId="1" applyNumberFormat="1" applyFont="1" applyFill="1" applyBorder="1" applyAlignment="1" applyProtection="1">
      <alignment horizontal="center" vertical="center"/>
      <protection locked="0"/>
    </xf>
    <xf numFmtId="44" fontId="8" fillId="0" borderId="18" xfId="15" applyNumberFormat="1" applyFont="1" applyBorder="1" applyAlignment="1" applyProtection="1">
      <alignment horizontal="center" vertical="center"/>
      <protection locked="0"/>
    </xf>
    <xf numFmtId="44" fontId="8" fillId="0" borderId="8" xfId="15" applyNumberFormat="1" applyFont="1" applyBorder="1" applyAlignment="1" applyProtection="1">
      <alignment horizontal="center" vertical="center"/>
      <protection locked="0"/>
    </xf>
    <xf numFmtId="44" fontId="8" fillId="0" borderId="46" xfId="15" applyNumberFormat="1" applyFont="1" applyBorder="1" applyAlignment="1" applyProtection="1">
      <alignment horizontal="center" vertical="center"/>
      <protection locked="0"/>
    </xf>
    <xf numFmtId="0" fontId="42" fillId="0" borderId="4" xfId="6" applyFont="1" applyBorder="1" applyAlignment="1">
      <alignment horizontal="left" vertical="center" wrapText="1"/>
    </xf>
    <xf numFmtId="0" fontId="42" fillId="0" borderId="5" xfId="6" applyFont="1" applyBorder="1" applyAlignment="1">
      <alignment horizontal="left" vertical="center" wrapText="1"/>
    </xf>
    <xf numFmtId="0" fontId="42" fillId="0" borderId="6" xfId="6" applyFont="1" applyBorder="1" applyAlignment="1">
      <alignment horizontal="left" vertical="center" wrapText="1"/>
    </xf>
    <xf numFmtId="0" fontId="10" fillId="0" borderId="0" xfId="0" applyFont="1" applyAlignment="1">
      <alignment horizontal="left" wrapText="1"/>
    </xf>
    <xf numFmtId="0" fontId="13" fillId="0" borderId="0" xfId="0" applyFont="1" applyAlignment="1">
      <alignment horizontal="center"/>
    </xf>
    <xf numFmtId="0" fontId="0" fillId="0" borderId="0" xfId="0" applyAlignment="1">
      <alignment horizontal="center"/>
    </xf>
    <xf numFmtId="0" fontId="42" fillId="0" borderId="4" xfId="9" applyFont="1" applyBorder="1" applyAlignment="1">
      <alignment horizontal="left" vertical="center" wrapText="1"/>
    </xf>
    <xf numFmtId="0" fontId="42" fillId="0" borderId="5" xfId="9" applyFont="1" applyBorder="1" applyAlignment="1">
      <alignment horizontal="left" vertical="center" wrapText="1"/>
    </xf>
    <xf numFmtId="0" fontId="42" fillId="0" borderId="6" xfId="9" applyFont="1" applyBorder="1" applyAlignment="1">
      <alignment horizontal="left" vertical="center" wrapText="1"/>
    </xf>
    <xf numFmtId="0" fontId="44" fillId="5" borderId="1" xfId="15" applyFont="1" applyFill="1" applyBorder="1" applyAlignment="1">
      <alignment vertical="center" wrapText="1"/>
    </xf>
    <xf numFmtId="0" fontId="44" fillId="5" borderId="2" xfId="15" applyFont="1" applyFill="1" applyBorder="1" applyAlignment="1">
      <alignment vertical="center" wrapText="1"/>
    </xf>
    <xf numFmtId="0" fontId="44" fillId="5" borderId="7" xfId="15" applyFont="1" applyFill="1" applyBorder="1" applyAlignment="1">
      <alignment vertical="center" wrapText="1"/>
    </xf>
    <xf numFmtId="0" fontId="53" fillId="5" borderId="2" xfId="239" applyFont="1" applyFill="1" applyBorder="1" applyAlignment="1">
      <alignment vertical="center"/>
    </xf>
    <xf numFmtId="0" fontId="53" fillId="5" borderId="7" xfId="239" applyFont="1" applyFill="1" applyBorder="1" applyAlignment="1">
      <alignment vertical="center"/>
    </xf>
  </cellXfs>
  <cellStyles count="391">
    <cellStyle name="20 % – Poudarek1 2" xfId="37" xr:uid="{00000000-0005-0000-0000-000000000000}"/>
    <cellStyle name="20 % – Poudarek2 2" xfId="38" xr:uid="{00000000-0005-0000-0000-000001000000}"/>
    <cellStyle name="20 % – Poudarek3 2" xfId="39" xr:uid="{00000000-0005-0000-0000-000002000000}"/>
    <cellStyle name="20 % – Poudarek4 2" xfId="40" xr:uid="{00000000-0005-0000-0000-000003000000}"/>
    <cellStyle name="20 % – Poudarek5 2" xfId="41" xr:uid="{00000000-0005-0000-0000-000004000000}"/>
    <cellStyle name="20 % – Poudarek6 2" xfId="42" xr:uid="{00000000-0005-0000-0000-000005000000}"/>
    <cellStyle name="40 % – Poudarek1 2" xfId="43" xr:uid="{00000000-0005-0000-0000-000006000000}"/>
    <cellStyle name="40 % – Poudarek2 2" xfId="44" xr:uid="{00000000-0005-0000-0000-000007000000}"/>
    <cellStyle name="40 % – Poudarek3 2" xfId="45" xr:uid="{00000000-0005-0000-0000-000008000000}"/>
    <cellStyle name="40 % – Poudarek4 2" xfId="46" xr:uid="{00000000-0005-0000-0000-000009000000}"/>
    <cellStyle name="40 % – Poudarek5 2" xfId="47" xr:uid="{00000000-0005-0000-0000-00000A000000}"/>
    <cellStyle name="40 % – Poudarek6 2" xfId="48" xr:uid="{00000000-0005-0000-0000-00000B000000}"/>
    <cellStyle name="60 % – Poudarek1 2" xfId="49" xr:uid="{00000000-0005-0000-0000-00000C000000}"/>
    <cellStyle name="60 % – Poudarek2 2" xfId="50" xr:uid="{00000000-0005-0000-0000-00000D000000}"/>
    <cellStyle name="60 % – Poudarek3 2" xfId="51" xr:uid="{00000000-0005-0000-0000-00000E000000}"/>
    <cellStyle name="60 % – Poudarek4 2" xfId="52" xr:uid="{00000000-0005-0000-0000-00000F000000}"/>
    <cellStyle name="60 % – Poudarek5 2" xfId="53" xr:uid="{00000000-0005-0000-0000-000010000000}"/>
    <cellStyle name="60 % – Poudarek6 2" xfId="54" xr:uid="{00000000-0005-0000-0000-000011000000}"/>
    <cellStyle name="Currency_1.3.2" xfId="25" xr:uid="{00000000-0005-0000-0000-000012000000}"/>
    <cellStyle name="Dobro 2" xfId="55" xr:uid="{00000000-0005-0000-0000-000013000000}"/>
    <cellStyle name="Izhod 2" xfId="56" xr:uid="{00000000-0005-0000-0000-000014000000}"/>
    <cellStyle name="Naslov 1 2" xfId="58" xr:uid="{00000000-0005-0000-0000-000015000000}"/>
    <cellStyle name="Naslov 2 2" xfId="59" xr:uid="{00000000-0005-0000-0000-000016000000}"/>
    <cellStyle name="Naslov 3 2" xfId="60" xr:uid="{00000000-0005-0000-0000-000017000000}"/>
    <cellStyle name="Naslov 4 2" xfId="61" xr:uid="{00000000-0005-0000-0000-000018000000}"/>
    <cellStyle name="Naslov 5" xfId="57" xr:uid="{00000000-0005-0000-0000-000019000000}"/>
    <cellStyle name="Navadno" xfId="0" builtinId="0"/>
    <cellStyle name="Navadno 10" xfId="20" xr:uid="{00000000-0005-0000-0000-00001B000000}"/>
    <cellStyle name="Navadno 10 2" xfId="26" xr:uid="{00000000-0005-0000-0000-00001C000000}"/>
    <cellStyle name="Navadno 10 2 2" xfId="99" xr:uid="{00000000-0005-0000-0000-00001D000000}"/>
    <cellStyle name="Navadno 10 2 3" xfId="194" xr:uid="{00000000-0005-0000-0000-00001E000000}"/>
    <cellStyle name="Navadno 10 3" xfId="81" xr:uid="{00000000-0005-0000-0000-00001F000000}"/>
    <cellStyle name="Navadno 10 3 2" xfId="92" xr:uid="{00000000-0005-0000-0000-000020000000}"/>
    <cellStyle name="Navadno 10 3 2 2" xfId="100" xr:uid="{00000000-0005-0000-0000-000021000000}"/>
    <cellStyle name="Navadno 10 3 2 3" xfId="101" xr:uid="{00000000-0005-0000-0000-000022000000}"/>
    <cellStyle name="Navadno 10 3 2 4" xfId="204" xr:uid="{00000000-0005-0000-0000-000023000000}"/>
    <cellStyle name="Navadno 10 3 3" xfId="102" xr:uid="{00000000-0005-0000-0000-000024000000}"/>
    <cellStyle name="Navadno 10 4" xfId="80" xr:uid="{00000000-0005-0000-0000-000025000000}"/>
    <cellStyle name="Navadno 10 5" xfId="103" xr:uid="{00000000-0005-0000-0000-000026000000}"/>
    <cellStyle name="Navadno 10 6" xfId="215" xr:uid="{00000000-0005-0000-0000-000027000000}"/>
    <cellStyle name="Navadno 10 6 2" xfId="257" xr:uid="{0832A249-F120-45E4-8234-E63F053F59A0}"/>
    <cellStyle name="Navadno 10 6 2 2" xfId="370" xr:uid="{5B833001-5FE8-45ED-97FD-25619E91F4F0}"/>
    <cellStyle name="Navadno 10 6 3" xfId="331" xr:uid="{21934F48-5596-4D63-BDFE-E5EFC746EA5C}"/>
    <cellStyle name="Navadno 10 6 4" xfId="294" xr:uid="{F9AD2858-864D-46AA-B01D-97AE5701B203}"/>
    <cellStyle name="Navadno 10 7" xfId="220" xr:uid="{00000000-0005-0000-0000-000028000000}"/>
    <cellStyle name="Navadno 10 7 2" xfId="261" xr:uid="{DD65873E-CD7A-4CD4-B450-55277B35BBE6}"/>
    <cellStyle name="Navadno 10 7 2 2" xfId="373" xr:uid="{FA9B2D89-DF9D-4F31-93F8-F33113D037C2}"/>
    <cellStyle name="Navadno 10 7 3" xfId="335" xr:uid="{35E3E9B0-24F4-461D-AFDE-EAF24297A7BA}"/>
    <cellStyle name="Navadno 10 7 4" xfId="297" xr:uid="{58C55128-BA86-42DB-8B39-05107DAE700D}"/>
    <cellStyle name="Navadno 11" xfId="34" xr:uid="{00000000-0005-0000-0000-000029000000}"/>
    <cellStyle name="Navadno 11 2" xfId="35" xr:uid="{00000000-0005-0000-0000-00002A000000}"/>
    <cellStyle name="Navadno 11 3" xfId="90" xr:uid="{00000000-0005-0000-0000-00002B000000}"/>
    <cellStyle name="Navadno 11 4" xfId="89" xr:uid="{00000000-0005-0000-0000-00002C000000}"/>
    <cellStyle name="Navadno 11 4 2" xfId="94" xr:uid="{00000000-0005-0000-0000-00002D000000}"/>
    <cellStyle name="Navadno 11 4 3" xfId="104" xr:uid="{00000000-0005-0000-0000-00002E000000}"/>
    <cellStyle name="Navadno 11 4 4" xfId="105" xr:uid="{00000000-0005-0000-0000-00002F000000}"/>
    <cellStyle name="Navadno 11 4 4 2" xfId="242" xr:uid="{D752C2D3-79BE-454F-8897-40D30666BB35}"/>
    <cellStyle name="Navadno 11 4 4 3" xfId="316" xr:uid="{ECD5E947-3A79-4759-95FE-F2AAAC9E71B3}"/>
    <cellStyle name="Navadno 11 4 5" xfId="389" xr:uid="{2E6943B5-E439-44C8-A0BC-5170DA04B664}"/>
    <cellStyle name="Navadno 12" xfId="36" xr:uid="{00000000-0005-0000-0000-000030000000}"/>
    <cellStyle name="Navadno 12 2" xfId="91" xr:uid="{00000000-0005-0000-0000-000031000000}"/>
    <cellStyle name="Navadno 12 2 2" xfId="106" xr:uid="{00000000-0005-0000-0000-000032000000}"/>
    <cellStyle name="Navadno 12 2 3" xfId="107" xr:uid="{00000000-0005-0000-0000-000033000000}"/>
    <cellStyle name="Navadno 13" xfId="96" xr:uid="{00000000-0005-0000-0000-000034000000}"/>
    <cellStyle name="Navadno 13 2" xfId="109" xr:uid="{00000000-0005-0000-0000-000035000000}"/>
    <cellStyle name="Navadno 13 3" xfId="110" xr:uid="{00000000-0005-0000-0000-000036000000}"/>
    <cellStyle name="Navadno 13 4" xfId="111" xr:uid="{00000000-0005-0000-0000-000037000000}"/>
    <cellStyle name="Navadno 13 5" xfId="112" xr:uid="{00000000-0005-0000-0000-000038000000}"/>
    <cellStyle name="Navadno 13 6" xfId="108" xr:uid="{00000000-0005-0000-0000-000039000000}"/>
    <cellStyle name="Navadno 14" xfId="95" xr:uid="{00000000-0005-0000-0000-00003A000000}"/>
    <cellStyle name="Navadno 14 10" xfId="113" xr:uid="{00000000-0005-0000-0000-00003B000000}"/>
    <cellStyle name="Navadno 14 10 2" xfId="243" xr:uid="{C8F169CE-2EEF-498D-BD22-76FCC1EF6B61}"/>
    <cellStyle name="Navadno 14 10 2 2" xfId="356" xr:uid="{6D36980E-040D-40F0-8C9B-18A9014B7C01}"/>
    <cellStyle name="Navadno 14 10 3" xfId="317" xr:uid="{CC3A87BE-796A-4142-95B5-2E10AF931AE2}"/>
    <cellStyle name="Navadno 14 10 4" xfId="280" xr:uid="{C798A5BD-DFEA-4F25-9CE0-9F32E489DDF4}"/>
    <cellStyle name="Navadno 14 11" xfId="219" xr:uid="{00000000-0005-0000-0000-00003C000000}"/>
    <cellStyle name="Navadno 14 11 2" xfId="260" xr:uid="{D59AC6DA-44CB-4FF9-8DFC-CACF7BD3149D}"/>
    <cellStyle name="Navadno 14 11 2 2" xfId="372" xr:uid="{4994A1BE-44A0-46DC-9493-F86813FE3AC2}"/>
    <cellStyle name="Navadno 14 11 3" xfId="334" xr:uid="{85881F2B-7FF2-465D-A1EC-02103111D9AB}"/>
    <cellStyle name="Navadno 14 11 4" xfId="296" xr:uid="{C6049C78-EF1E-43CE-BAA4-4B5BEDA332CD}"/>
    <cellStyle name="Navadno 14 12" xfId="240" xr:uid="{041430AB-7035-4FFA-A364-9A80751FFA6B}"/>
    <cellStyle name="Navadno 14 12 2" xfId="354" xr:uid="{0084CF40-6CC4-4AF6-B90F-79083ABBD3FC}"/>
    <cellStyle name="Navadno 14 13" xfId="314" xr:uid="{9DF91B2A-E24C-44CA-85F2-C7F35DD84D5A}"/>
    <cellStyle name="Navadno 14 14" xfId="278" xr:uid="{D8C898A9-B7CD-4B15-B0ED-216B5DAE32DA}"/>
    <cellStyle name="Navadno 14 2" xfId="114" xr:uid="{00000000-0005-0000-0000-00003D000000}"/>
    <cellStyle name="Navadno 14 2 2" xfId="115" xr:uid="{00000000-0005-0000-0000-00003E000000}"/>
    <cellStyle name="Navadno 14 2 2 2" xfId="116" xr:uid="{00000000-0005-0000-0000-00003F000000}"/>
    <cellStyle name="Navadno 14 2 2 2 2" xfId="231" xr:uid="{00000000-0005-0000-0000-000040000000}"/>
    <cellStyle name="Navadno 14 2 2 2 2 2" xfId="272" xr:uid="{FF690D22-F8BA-44E6-9F42-0A3D7E5D949E}"/>
    <cellStyle name="Navadno 14 2 2 2 2 2 2" xfId="383" xr:uid="{F8B19801-81AD-45FE-9717-1EFA6427E272}"/>
    <cellStyle name="Navadno 14 2 2 2 2 3" xfId="346" xr:uid="{430E8960-03DC-4AD8-9008-0DDBE7BAFC24}"/>
    <cellStyle name="Navadno 14 2 2 2 2 4" xfId="307" xr:uid="{7405FF22-D078-4015-A2DB-8B7003F24732}"/>
    <cellStyle name="Navadno 14 2 2 2 3" xfId="246" xr:uid="{6578CF3C-07AC-451A-A07F-848FC320E9FB}"/>
    <cellStyle name="Navadno 14 2 2 2 3 2" xfId="359" xr:uid="{B75F5AD2-EFAF-47C0-B7A4-181DCA120F22}"/>
    <cellStyle name="Navadno 14 2 2 2 4" xfId="320" xr:uid="{BF9813FB-2835-4919-AB39-5A2167103CE2}"/>
    <cellStyle name="Navadno 14 2 2 2 5" xfId="283" xr:uid="{E0CB1343-BCDD-49F4-B62A-EC04F177C58A}"/>
    <cellStyle name="Navadno 14 2 2 3" xfId="232" xr:uid="{00000000-0005-0000-0000-000041000000}"/>
    <cellStyle name="Navadno 14 2 2 3 2" xfId="273" xr:uid="{EB6383EA-9B41-49E4-B218-AFB1A76A510E}"/>
    <cellStyle name="Navadno 14 2 2 3 2 2" xfId="384" xr:uid="{00AC50A6-E35F-470F-8120-7A93CD194A0D}"/>
    <cellStyle name="Navadno 14 2 2 3 3" xfId="347" xr:uid="{B2E13BEF-D029-4601-AC71-579D07CE6873}"/>
    <cellStyle name="Navadno 14 2 2 3 4" xfId="308" xr:uid="{7A01561B-D8D3-4847-81CC-E4633F720BF6}"/>
    <cellStyle name="Navadno 14 2 2 4" xfId="245" xr:uid="{0F8AD57A-F368-4CC0-9B3C-DA02B5B4B243}"/>
    <cellStyle name="Navadno 14 2 2 4 2" xfId="358" xr:uid="{635C63D3-CA3B-4116-BBB6-F87AF51E0A68}"/>
    <cellStyle name="Navadno 14 2 2 5" xfId="319" xr:uid="{0DD3907A-8F68-4CEA-8520-EC82DF8E6566}"/>
    <cellStyle name="Navadno 14 2 2 6" xfId="282" xr:uid="{BEEC5C92-B649-4303-AD78-EA2D23D5A756}"/>
    <cellStyle name="Navadno 14 2 3" xfId="117" xr:uid="{00000000-0005-0000-0000-000042000000}"/>
    <cellStyle name="Navadno 14 2 3 2" xfId="227" xr:uid="{00000000-0005-0000-0000-000043000000}"/>
    <cellStyle name="Navadno 14 2 3 2 2" xfId="268" xr:uid="{F6B73EC6-ABD0-4941-AE2D-D5B5CDDA6058}"/>
    <cellStyle name="Navadno 14 2 3 2 2 2" xfId="379" xr:uid="{6AED7ADF-CDF1-4E10-AFF9-94299E38C7C9}"/>
    <cellStyle name="Navadno 14 2 3 2 3" xfId="342" xr:uid="{45D7825A-5E2E-4864-9D2C-662D1616D1C1}"/>
    <cellStyle name="Navadno 14 2 3 2 4" xfId="303" xr:uid="{18F52DEE-A74F-4C56-9530-6F17CA0EDDB8}"/>
    <cellStyle name="Navadno 14 2 3 3" xfId="247" xr:uid="{7D660C29-CFFF-42CD-BF51-9EAB83E3640E}"/>
    <cellStyle name="Navadno 14 2 3 3 2" xfId="360" xr:uid="{65AECB49-6216-4FBB-96B9-A5DAB3FFF9BC}"/>
    <cellStyle name="Navadno 14 2 3 4" xfId="321" xr:uid="{332C13AC-92CB-40C3-8603-F3381118F413}"/>
    <cellStyle name="Navadno 14 2 3 5" xfId="284" xr:uid="{43E49CA2-D154-493C-8770-535A9F5BC953}"/>
    <cellStyle name="Navadno 14 2 4" xfId="118" xr:uid="{00000000-0005-0000-0000-000044000000}"/>
    <cellStyle name="Navadno 14 2 4 2" xfId="229" xr:uid="{00000000-0005-0000-0000-000045000000}"/>
    <cellStyle name="Navadno 14 2 4 2 2" xfId="270" xr:uid="{002D94A1-E875-42EF-9252-B9C2F6BFED4B}"/>
    <cellStyle name="Navadno 14 2 4 2 2 2" xfId="381" xr:uid="{21167DB8-29A1-4556-B07E-06D76C4AEFF8}"/>
    <cellStyle name="Navadno 14 2 4 2 3" xfId="344" xr:uid="{F5CE491C-70C2-45F4-A1B5-BB2E84D3A111}"/>
    <cellStyle name="Navadno 14 2 4 2 4" xfId="305" xr:uid="{E452FFE4-A673-4FC7-89D8-A31FEDB1C3BF}"/>
    <cellStyle name="Navadno 14 2 4 3" xfId="248" xr:uid="{CBF17516-4C65-434C-8D82-9913A9CEC5C2}"/>
    <cellStyle name="Navadno 14 2 4 3 2" xfId="361" xr:uid="{CDA9B38A-2B0A-4ED1-B244-D7535E102465}"/>
    <cellStyle name="Navadno 14 2 4 4" xfId="322" xr:uid="{7B77CA38-ABF6-4738-A947-4F41DBA18933}"/>
    <cellStyle name="Navadno 14 2 4 5" xfId="285" xr:uid="{480CD0D2-5DF2-4266-9EB4-ABBC30B4D8D9}"/>
    <cellStyle name="Navadno 14 2 5" xfId="233" xr:uid="{00000000-0005-0000-0000-000046000000}"/>
    <cellStyle name="Navadno 14 2 5 2" xfId="274" xr:uid="{351617E2-77EB-4E8D-B20A-916880A4EFFB}"/>
    <cellStyle name="Navadno 14 2 5 2 2" xfId="385" xr:uid="{E9B26A65-B575-41CD-8745-FB91A58328BA}"/>
    <cellStyle name="Navadno 14 2 5 3" xfId="348" xr:uid="{456DF46B-7F5E-406D-9CB8-A880C1623129}"/>
    <cellStyle name="Navadno 14 2 5 4" xfId="309" xr:uid="{0218931E-BFB8-4B56-A049-452458FF418C}"/>
    <cellStyle name="Navadno 14 2 6" xfId="244" xr:uid="{92C0B8DA-ADCA-4F0E-A17B-B1961F771E95}"/>
    <cellStyle name="Navadno 14 2 6 2" xfId="357" xr:uid="{76188CF8-5DD1-41A6-8010-70A2EB229038}"/>
    <cellStyle name="Navadno 14 2 7" xfId="318" xr:uid="{B8F3B3DF-BE25-4BDC-98D4-EB92EA2050D2}"/>
    <cellStyle name="Navadno 14 2 8" xfId="281" xr:uid="{850B20C6-9CB1-4820-A50B-1DDC994DE97B}"/>
    <cellStyle name="Navadno 14 3" xfId="119" xr:uid="{00000000-0005-0000-0000-000047000000}"/>
    <cellStyle name="Navadno 14 3 2" xfId="120" xr:uid="{00000000-0005-0000-0000-000048000000}"/>
    <cellStyle name="Navadno 14 3 2 2" xfId="230" xr:uid="{00000000-0005-0000-0000-000049000000}"/>
    <cellStyle name="Navadno 14 3 2 2 2" xfId="271" xr:uid="{4CDA76B8-32D4-401F-B537-60B10510D351}"/>
    <cellStyle name="Navadno 14 3 2 2 2 2" xfId="382" xr:uid="{D80FB2B9-E2B6-4147-A2B7-2774643A41D9}"/>
    <cellStyle name="Navadno 14 3 2 2 3" xfId="345" xr:uid="{325BBA1F-1E96-4189-8AEF-82242C8DCF43}"/>
    <cellStyle name="Navadno 14 3 2 2 4" xfId="306" xr:uid="{54527EE9-BFD0-42D9-AD27-A990FA48FF18}"/>
    <cellStyle name="Navadno 14 3 2 3" xfId="250" xr:uid="{42169682-A4D7-4F91-8902-FB5465D0117F}"/>
    <cellStyle name="Navadno 14 3 2 3 2" xfId="363" xr:uid="{82D51498-103E-49D3-AB2A-2952356711FF}"/>
    <cellStyle name="Navadno 14 3 2 4" xfId="324" xr:uid="{9B09015F-4A7D-42B4-ABCD-575824026C96}"/>
    <cellStyle name="Navadno 14 3 2 5" xfId="287" xr:uid="{4D7441C9-C206-4F0B-A063-7DF62D5BB102}"/>
    <cellStyle name="Navadno 14 3 3" xfId="225" xr:uid="{00000000-0005-0000-0000-00004A000000}"/>
    <cellStyle name="Navadno 14 3 3 2" xfId="266" xr:uid="{FA6DE192-C9BA-4898-BF9E-3D4318E970BC}"/>
    <cellStyle name="Navadno 14 3 3 2 2" xfId="377" xr:uid="{93A5B379-A48E-4782-BA2E-FE06D3B56F47}"/>
    <cellStyle name="Navadno 14 3 3 3" xfId="340" xr:uid="{A9A90EF6-35EA-4715-9388-0C1A17CFAE15}"/>
    <cellStyle name="Navadno 14 3 3 4" xfId="301" xr:uid="{E11BF2BE-E8D3-43E0-B899-7D5D7CAF6A03}"/>
    <cellStyle name="Navadno 14 3 4" xfId="249" xr:uid="{065FFE59-E2D8-4392-87AC-754D9F776DA8}"/>
    <cellStyle name="Navadno 14 3 4 2" xfId="362" xr:uid="{E684CD7D-7797-464D-9066-2EA3001BAA51}"/>
    <cellStyle name="Navadno 14 3 5" xfId="323" xr:uid="{A3C8148D-60D9-4F5C-A4D4-E7D2B6BDE930}"/>
    <cellStyle name="Navadno 14 3 6" xfId="286" xr:uid="{E059188A-D737-4778-96C4-F218C4323A3A}"/>
    <cellStyle name="Navadno 14 4" xfId="121" xr:uid="{00000000-0005-0000-0000-00004B000000}"/>
    <cellStyle name="Navadno 14 4 2" xfId="226" xr:uid="{00000000-0005-0000-0000-00004C000000}"/>
    <cellStyle name="Navadno 14 4 2 2" xfId="267" xr:uid="{AC8B24A3-1EC4-4A1C-BC1B-3CFCDCEFEA17}"/>
    <cellStyle name="Navadno 14 4 2 2 2" xfId="378" xr:uid="{90BE3F0A-8BDA-4B12-81CE-7F6EF47982B2}"/>
    <cellStyle name="Navadno 14 4 2 3" xfId="341" xr:uid="{38A78D90-3CAD-4142-A1D2-1A57AB59A8DA}"/>
    <cellStyle name="Navadno 14 4 2 4" xfId="302" xr:uid="{8667DC96-6CCC-43AF-8D2A-B29D0C7EC20B}"/>
    <cellStyle name="Navadno 14 4 3" xfId="251" xr:uid="{B9B86476-166B-4237-BD73-AF64FAAE13E4}"/>
    <cellStyle name="Navadno 14 4 3 2" xfId="364" xr:uid="{D9E96EA6-683A-4EB6-86C7-35469CD868D0}"/>
    <cellStyle name="Navadno 14 4 4" xfId="325" xr:uid="{B9672901-F7BD-43F4-A6B2-6A73812BA6F0}"/>
    <cellStyle name="Navadno 14 4 5" xfId="288" xr:uid="{7DD343BE-C5E5-4AE7-A4E4-45038EE27D49}"/>
    <cellStyle name="Navadno 14 5" xfId="122" xr:uid="{00000000-0005-0000-0000-00004D000000}"/>
    <cellStyle name="Navadno 14 5 2" xfId="224" xr:uid="{00000000-0005-0000-0000-00004E000000}"/>
    <cellStyle name="Navadno 14 5 2 2" xfId="265" xr:uid="{42D6686A-E733-48F5-A4D6-B819E80978E6}"/>
    <cellStyle name="Navadno 14 5 2 2 2" xfId="376" xr:uid="{7B860EC4-78F1-4F79-B15A-91DCCFD7274A}"/>
    <cellStyle name="Navadno 14 5 2 3" xfId="339" xr:uid="{C70B5560-3AAD-4997-B1E1-0588E3CEC331}"/>
    <cellStyle name="Navadno 14 5 2 4" xfId="300" xr:uid="{4D60D4D7-DC7C-4D89-AD49-443482FD2C64}"/>
    <cellStyle name="Navadno 14 5 3" xfId="252" xr:uid="{5B613654-9481-4FBC-AA40-8C8DDDB1A293}"/>
    <cellStyle name="Navadno 14 5 3 2" xfId="365" xr:uid="{4E6883D1-E713-4111-982E-B83BD0E64FBB}"/>
    <cellStyle name="Navadno 14 5 4" xfId="326" xr:uid="{5C05DEA1-5E61-4F70-B3B2-BA20F0C23010}"/>
    <cellStyle name="Navadno 14 5 5" xfId="289" xr:uid="{9471F280-E714-4FAD-9555-755515F5E9F6}"/>
    <cellStyle name="Navadno 14 6" xfId="123" xr:uid="{00000000-0005-0000-0000-00004F000000}"/>
    <cellStyle name="Navadno 14 6 2" xfId="228" xr:uid="{00000000-0005-0000-0000-000050000000}"/>
    <cellStyle name="Navadno 14 6 2 2" xfId="269" xr:uid="{503AA973-60AB-446A-96ED-DB62709DCD5A}"/>
    <cellStyle name="Navadno 14 6 2 2 2" xfId="380" xr:uid="{7744EF81-1DEF-4E01-9E3D-466057A7908B}"/>
    <cellStyle name="Navadno 14 6 2 3" xfId="343" xr:uid="{11D9017C-3E9E-4481-BE99-9098E3799244}"/>
    <cellStyle name="Navadno 14 6 2 4" xfId="304" xr:uid="{7910F02B-B27F-44FF-95E4-ECBD3DEB0D8C}"/>
    <cellStyle name="Navadno 14 6 3" xfId="253" xr:uid="{7C20BD75-0F4C-44E4-9A19-EA8CB13486F3}"/>
    <cellStyle name="Navadno 14 6 3 2" xfId="366" xr:uid="{AAC9757B-6996-49FD-8C39-B4EC1CF6A920}"/>
    <cellStyle name="Navadno 14 6 4" xfId="327" xr:uid="{8F2BEAB1-C416-4557-B133-63C85B706F51}"/>
    <cellStyle name="Navadno 14 6 5" xfId="290" xr:uid="{C232E0E0-735F-48C2-883A-E865AA5EA7EE}"/>
    <cellStyle name="Navadno 14 7" xfId="205" xr:uid="{00000000-0005-0000-0000-000051000000}"/>
    <cellStyle name="Navadno 14 7 2" xfId="234" xr:uid="{00000000-0005-0000-0000-000052000000}"/>
    <cellStyle name="Navadno 14 7 2 2" xfId="275" xr:uid="{8683EC5B-423D-4E62-96E6-C79CD85590AE}"/>
    <cellStyle name="Navadno 14 7 2 2 2" xfId="386" xr:uid="{9CFC7620-5C08-4EE3-9168-4DE4A4AE49C6}"/>
    <cellStyle name="Navadno 14 7 2 3" xfId="349" xr:uid="{A958F05A-3F32-426B-996A-DDE2E1BFBC9E}"/>
    <cellStyle name="Navadno 14 7 2 4" xfId="310" xr:uid="{EB0D4814-3A92-4852-878F-6AA0DC39D7AF}"/>
    <cellStyle name="Navadno 14 7 3" xfId="254" xr:uid="{F97535C0-18C3-40FB-BA5A-52AB8B736DF0}"/>
    <cellStyle name="Navadno 14 7 3 2" xfId="367" xr:uid="{B0133E05-EE71-47BD-BB54-A224E68A4FA7}"/>
    <cellStyle name="Navadno 14 7 4" xfId="328" xr:uid="{AB359497-96E1-4929-8091-FB9EFF39A4DD}"/>
    <cellStyle name="Navadno 14 7 5" xfId="291" xr:uid="{D1AFED11-DB6D-4D05-85DB-6F0662522E55}"/>
    <cellStyle name="Navadno 14 8" xfId="207" xr:uid="{00000000-0005-0000-0000-000053000000}"/>
    <cellStyle name="Navadno 14 8 2" xfId="235" xr:uid="{00000000-0005-0000-0000-000054000000}"/>
    <cellStyle name="Navadno 14 8 2 2" xfId="276" xr:uid="{DE3DB16C-C955-4194-8FDF-7E8986DE57ED}"/>
    <cellStyle name="Navadno 14 8 2 2 2" xfId="387" xr:uid="{70834896-5CD4-46CB-8D73-14E8EC28B5F9}"/>
    <cellStyle name="Navadno 14 8 2 3" xfId="350" xr:uid="{919DEC5C-84B2-43BD-A198-B6783D2FB606}"/>
    <cellStyle name="Navadno 14 8 2 4" xfId="311" xr:uid="{2E9CACFC-E46B-45CC-AB0C-F4DA270A731E}"/>
    <cellStyle name="Navadno 14 8 3" xfId="255" xr:uid="{E48876F8-3772-45EB-B5D7-E83A982564E9}"/>
    <cellStyle name="Navadno 14 8 3 2" xfId="368" xr:uid="{F73BE79C-1019-4179-86F3-5B56EEF96FFD}"/>
    <cellStyle name="Navadno 14 8 4" xfId="329" xr:uid="{DC97B6E4-7993-43B7-B8B9-E75B623BFB91}"/>
    <cellStyle name="Navadno 14 8 5" xfId="292" xr:uid="{DFD246CD-1471-45CA-9735-F35ABA6D14DC}"/>
    <cellStyle name="Navadno 14 9" xfId="208" xr:uid="{00000000-0005-0000-0000-000055000000}"/>
    <cellStyle name="Navadno 14 9 2" xfId="236" xr:uid="{00000000-0005-0000-0000-000056000000}"/>
    <cellStyle name="Navadno 14 9 2 2" xfId="277" xr:uid="{703A938A-EE9E-42C8-9C87-339B689119B3}"/>
    <cellStyle name="Navadno 14 9 2 2 2" xfId="388" xr:uid="{83F0F095-3422-49F4-9A6A-46793A7DDE48}"/>
    <cellStyle name="Navadno 14 9 2 3" xfId="351" xr:uid="{F8E60EF6-34FE-4C34-8277-3BDF945CFED0}"/>
    <cellStyle name="Navadno 14 9 2 4" xfId="312" xr:uid="{B0DEF68C-6864-4379-982F-C2B71919BE17}"/>
    <cellStyle name="Navadno 14 9 3" xfId="256" xr:uid="{E23C004A-4570-4B58-AD68-D0353362E650}"/>
    <cellStyle name="Navadno 14 9 3 2" xfId="369" xr:uid="{1EDF20EF-391E-4E25-AD31-515E776861EC}"/>
    <cellStyle name="Navadno 14 9 4" xfId="330" xr:uid="{63EDDA28-6DAF-4780-B5C7-F8BCB37646CC}"/>
    <cellStyle name="Navadno 14 9 5" xfId="293" xr:uid="{CB0773A3-F89E-4E7B-96E7-9B84E5A6BA66}"/>
    <cellStyle name="Navadno 15" xfId="214" xr:uid="{00000000-0005-0000-0000-000057000000}"/>
    <cellStyle name="Navadno 15 2" xfId="221" xr:uid="{00000000-0005-0000-0000-000058000000}"/>
    <cellStyle name="Navadno 15 2 2" xfId="262" xr:uid="{EA86DF93-404D-468A-ADAE-AA38B6EE464B}"/>
    <cellStyle name="Navadno 15 2 3" xfId="336" xr:uid="{257B9728-C23A-4250-8E32-4AE2EB71E044}"/>
    <cellStyle name="Navadno 16" xfId="213" xr:uid="{00000000-0005-0000-0000-000059000000}"/>
    <cellStyle name="Navadno 16 2" xfId="212" xr:uid="{00000000-0005-0000-0000-00005A000000}"/>
    <cellStyle name="Navadno 17" xfId="237" xr:uid="{3B724065-5BCA-4E30-BC6B-64705E5866B8}"/>
    <cellStyle name="Navadno 17 2" xfId="239" xr:uid="{8CDF461C-849D-4851-83EA-4123F85C1BD1}"/>
    <cellStyle name="Navadno 17 2 2" xfId="353" xr:uid="{51BF124E-8D7A-49DB-BE66-7C9DEC2D2798}"/>
    <cellStyle name="Navadno 17 3" xfId="352" xr:uid="{8C7E025F-854C-4963-9532-BE836E725C7D}"/>
    <cellStyle name="Navadno 17 4" xfId="313" xr:uid="{B6AE3755-5621-4FE9-BA75-50B59CA7FBCB}"/>
    <cellStyle name="Navadno 2" xfId="2" xr:uid="{00000000-0005-0000-0000-00005B000000}"/>
    <cellStyle name="Navadno 2 10" xfId="216" xr:uid="{00000000-0005-0000-0000-00005C000000}"/>
    <cellStyle name="Navadno 2 2" xfId="3" xr:uid="{00000000-0005-0000-0000-00005D000000}"/>
    <cellStyle name="Navadno 2 2 2" xfId="124" xr:uid="{00000000-0005-0000-0000-00005E000000}"/>
    <cellStyle name="Navadno 2 2 3" xfId="176" xr:uid="{00000000-0005-0000-0000-00005F000000}"/>
    <cellStyle name="Navadno 2 3" xfId="4" xr:uid="{00000000-0005-0000-0000-000060000000}"/>
    <cellStyle name="Navadno 2 3 2" xfId="125" xr:uid="{00000000-0005-0000-0000-000061000000}"/>
    <cellStyle name="Navadno 2 3 3" xfId="177" xr:uid="{00000000-0005-0000-0000-000062000000}"/>
    <cellStyle name="Navadno 2 4" xfId="5" xr:uid="{00000000-0005-0000-0000-000063000000}"/>
    <cellStyle name="Navadno 2 4 2" xfId="126" xr:uid="{00000000-0005-0000-0000-000064000000}"/>
    <cellStyle name="Navadno 2 4 3" xfId="178" xr:uid="{00000000-0005-0000-0000-000065000000}"/>
    <cellStyle name="Navadno 2 5" xfId="6" xr:uid="{00000000-0005-0000-0000-000066000000}"/>
    <cellStyle name="Navadno 2 5 2" xfId="127" xr:uid="{00000000-0005-0000-0000-000067000000}"/>
    <cellStyle name="Navadno 2 5 3" xfId="179" xr:uid="{00000000-0005-0000-0000-000068000000}"/>
    <cellStyle name="Navadno 2 6" xfId="83" xr:uid="{00000000-0005-0000-0000-000069000000}"/>
    <cellStyle name="Navadno 2 6 2" xfId="128" xr:uid="{00000000-0005-0000-0000-00006A000000}"/>
    <cellStyle name="Navadno 2 7" xfId="129" xr:uid="{00000000-0005-0000-0000-00006B000000}"/>
    <cellStyle name="Navadno 2 8" xfId="130" xr:uid="{00000000-0005-0000-0000-00006C000000}"/>
    <cellStyle name="Navadno 2 9" xfId="175" xr:uid="{00000000-0005-0000-0000-00006D000000}"/>
    <cellStyle name="Navadno 3" xfId="7" xr:uid="{00000000-0005-0000-0000-00006E000000}"/>
    <cellStyle name="Navadno 3 2" xfId="8" xr:uid="{00000000-0005-0000-0000-00006F000000}"/>
    <cellStyle name="Navadno 3 2 2" xfId="131" xr:uid="{00000000-0005-0000-0000-000070000000}"/>
    <cellStyle name="Navadno 3 2 3" xfId="181" xr:uid="{00000000-0005-0000-0000-000071000000}"/>
    <cellStyle name="Navadno 3 3" xfId="27" xr:uid="{00000000-0005-0000-0000-000072000000}"/>
    <cellStyle name="Navadno 3 3 2" xfId="132" xr:uid="{00000000-0005-0000-0000-000073000000}"/>
    <cellStyle name="Navadno 3 3 3" xfId="195" xr:uid="{00000000-0005-0000-0000-000074000000}"/>
    <cellStyle name="Navadno 3 4" xfId="84" xr:uid="{00000000-0005-0000-0000-000075000000}"/>
    <cellStyle name="Navadno 3 5" xfId="133" xr:uid="{00000000-0005-0000-0000-000076000000}"/>
    <cellStyle name="Navadno 3 6" xfId="180" xr:uid="{00000000-0005-0000-0000-000077000000}"/>
    <cellStyle name="Navadno 3 7" xfId="211" xr:uid="{00000000-0005-0000-0000-000078000000}"/>
    <cellStyle name="Navadno 3 8" xfId="238" xr:uid="{44A79B7E-F604-44F0-95C5-1D048AD6A2AD}"/>
    <cellStyle name="Navadno 4" xfId="9" xr:uid="{00000000-0005-0000-0000-000079000000}"/>
    <cellStyle name="Navadno 4 2" xfId="10" xr:uid="{00000000-0005-0000-0000-00007A000000}"/>
    <cellStyle name="Navadno 4 2 2" xfId="134" xr:uid="{00000000-0005-0000-0000-00007B000000}"/>
    <cellStyle name="Navadno 4 2 3" xfId="183" xr:uid="{00000000-0005-0000-0000-00007C000000}"/>
    <cellStyle name="Navadno 4 2 4" xfId="210" xr:uid="{00000000-0005-0000-0000-00007D000000}"/>
    <cellStyle name="Navadno 4 3" xfId="28" xr:uid="{00000000-0005-0000-0000-00007E000000}"/>
    <cellStyle name="Navadno 4 3 2" xfId="135" xr:uid="{00000000-0005-0000-0000-00007F000000}"/>
    <cellStyle name="Navadno 4 3 3" xfId="196" xr:uid="{00000000-0005-0000-0000-000080000000}"/>
    <cellStyle name="Navadno 4 3 4" xfId="209" xr:uid="{00000000-0005-0000-0000-000081000000}"/>
    <cellStyle name="Navadno 4 4" xfId="136" xr:uid="{00000000-0005-0000-0000-000082000000}"/>
    <cellStyle name="Navadno 4 5" xfId="182" xr:uid="{00000000-0005-0000-0000-000083000000}"/>
    <cellStyle name="Navadno 5" xfId="11" xr:uid="{00000000-0005-0000-0000-000084000000}"/>
    <cellStyle name="Navadno 5 2" xfId="29" xr:uid="{00000000-0005-0000-0000-000085000000}"/>
    <cellStyle name="Navadno 5 2 2" xfId="137" xr:uid="{00000000-0005-0000-0000-000086000000}"/>
    <cellStyle name="Navadno 5 2 3" xfId="197" xr:uid="{00000000-0005-0000-0000-000087000000}"/>
    <cellStyle name="Navadno 5 3" xfId="85" xr:uid="{00000000-0005-0000-0000-000088000000}"/>
    <cellStyle name="Navadno 5 4" xfId="138" xr:uid="{00000000-0005-0000-0000-000089000000}"/>
    <cellStyle name="Navadno 5 5" xfId="184" xr:uid="{00000000-0005-0000-0000-00008A000000}"/>
    <cellStyle name="Navadno 6" xfId="12" xr:uid="{00000000-0005-0000-0000-00008B000000}"/>
    <cellStyle name="Navadno 6 2" xfId="13" xr:uid="{00000000-0005-0000-0000-00008C000000}"/>
    <cellStyle name="Navadno 6 2 2" xfId="139" xr:uid="{00000000-0005-0000-0000-00008D000000}"/>
    <cellStyle name="Navadno 6 2 3" xfId="186" xr:uid="{00000000-0005-0000-0000-00008E000000}"/>
    <cellStyle name="Navadno 6 3" xfId="30" xr:uid="{00000000-0005-0000-0000-00008F000000}"/>
    <cellStyle name="Navadno 6 3 2" xfId="140" xr:uid="{00000000-0005-0000-0000-000090000000}"/>
    <cellStyle name="Navadno 6 3 3" xfId="198" xr:uid="{00000000-0005-0000-0000-000091000000}"/>
    <cellStyle name="Navadno 6 4" xfId="86" xr:uid="{00000000-0005-0000-0000-000092000000}"/>
    <cellStyle name="Navadno 6 5" xfId="141" xr:uid="{00000000-0005-0000-0000-000093000000}"/>
    <cellStyle name="Navadno 6 6" xfId="185" xr:uid="{00000000-0005-0000-0000-000094000000}"/>
    <cellStyle name="Navadno 7" xfId="14" xr:uid="{00000000-0005-0000-0000-000095000000}"/>
    <cellStyle name="Navadno 7 2" xfId="142" xr:uid="{00000000-0005-0000-0000-000096000000}"/>
    <cellStyle name="Navadno 7 3" xfId="187" xr:uid="{00000000-0005-0000-0000-000097000000}"/>
    <cellStyle name="Navadno 8" xfId="15" xr:uid="{00000000-0005-0000-0000-000098000000}"/>
    <cellStyle name="Navadno 8 2" xfId="143" xr:uid="{00000000-0005-0000-0000-000099000000}"/>
    <cellStyle name="Navadno 8 3" xfId="188" xr:uid="{00000000-0005-0000-0000-00009A000000}"/>
    <cellStyle name="Navadno 9" xfId="16" xr:uid="{00000000-0005-0000-0000-00009B000000}"/>
    <cellStyle name="Navadno 9 2" xfId="144" xr:uid="{00000000-0005-0000-0000-00009C000000}"/>
    <cellStyle name="Navadno 9 3" xfId="189" xr:uid="{00000000-0005-0000-0000-00009D000000}"/>
    <cellStyle name="Nevtralno 2" xfId="62" xr:uid="{00000000-0005-0000-0000-00009E000000}"/>
    <cellStyle name="normal" xfId="390" xr:uid="{7AE12BF8-B39A-47B5-976F-561D96B7D03C}"/>
    <cellStyle name="Normal_1.3.2" xfId="24" xr:uid="{00000000-0005-0000-0000-00009F000000}"/>
    <cellStyle name="Odstotek 2" xfId="145" xr:uid="{00000000-0005-0000-0000-0000A0000000}"/>
    <cellStyle name="Odstotek 3" xfId="87" xr:uid="{00000000-0005-0000-0000-0000A1000000}"/>
    <cellStyle name="Odstotek 3 2" xfId="146" xr:uid="{00000000-0005-0000-0000-0000A2000000}"/>
    <cellStyle name="Odstotek 3 3" xfId="203" xr:uid="{00000000-0005-0000-0000-0000A3000000}"/>
    <cellStyle name="Opomba 2" xfId="63" xr:uid="{00000000-0005-0000-0000-0000A4000000}"/>
    <cellStyle name="Opomba 3" xfId="147" xr:uid="{00000000-0005-0000-0000-0000A5000000}"/>
    <cellStyle name="Opozorilo 2" xfId="64" xr:uid="{00000000-0005-0000-0000-0000A6000000}"/>
    <cellStyle name="Pojasnjevalno besedilo 2" xfId="65" xr:uid="{00000000-0005-0000-0000-0000A7000000}"/>
    <cellStyle name="Poudarek1 2" xfId="66" xr:uid="{00000000-0005-0000-0000-0000A8000000}"/>
    <cellStyle name="Poudarek2 2" xfId="67" xr:uid="{00000000-0005-0000-0000-0000A9000000}"/>
    <cellStyle name="Poudarek3 2" xfId="68" xr:uid="{00000000-0005-0000-0000-0000AA000000}"/>
    <cellStyle name="Poudarek4 2" xfId="69" xr:uid="{00000000-0005-0000-0000-0000AB000000}"/>
    <cellStyle name="Poudarek5 2" xfId="70" xr:uid="{00000000-0005-0000-0000-0000AC000000}"/>
    <cellStyle name="Poudarek6 2" xfId="71" xr:uid="{00000000-0005-0000-0000-0000AD000000}"/>
    <cellStyle name="Povezana celica 2" xfId="72" xr:uid="{00000000-0005-0000-0000-0000AE000000}"/>
    <cellStyle name="Preveri celico 2" xfId="73" xr:uid="{00000000-0005-0000-0000-0000AF000000}"/>
    <cellStyle name="Računanje 2" xfId="74" xr:uid="{00000000-0005-0000-0000-0000B0000000}"/>
    <cellStyle name="Slabo 2" xfId="75" xr:uid="{00000000-0005-0000-0000-0000B1000000}"/>
    <cellStyle name="Slog 1" xfId="76" xr:uid="{00000000-0005-0000-0000-0000B2000000}"/>
    <cellStyle name="Valuta" xfId="1" builtinId="4"/>
    <cellStyle name="Valuta 10" xfId="218" xr:uid="{00000000-0005-0000-0000-0000B4000000}"/>
    <cellStyle name="Valuta 10 2" xfId="259" xr:uid="{476E4385-BC94-46BE-BE27-84250C7CFACB}"/>
    <cellStyle name="Valuta 10 3" xfId="333" xr:uid="{5B183C87-7C53-4072-A4AF-4C3D2D724123}"/>
    <cellStyle name="Valuta 11" xfId="217" xr:uid="{00000000-0005-0000-0000-0000B5000000}"/>
    <cellStyle name="Valuta 11 2" xfId="258" xr:uid="{59251E47-D367-465D-AE71-C4D9066B1E05}"/>
    <cellStyle name="Valuta 11 2 2" xfId="371" xr:uid="{554D4594-06ED-4902-ACC8-B59339C088C4}"/>
    <cellStyle name="Valuta 11 3" xfId="332" xr:uid="{5E8CBE97-8718-458D-8821-0495EBC48809}"/>
    <cellStyle name="Valuta 11 4" xfId="295" xr:uid="{EA163A59-DB89-4D24-BCB6-4B1E2ABBB1A4}"/>
    <cellStyle name="Valuta 12" xfId="223" xr:uid="{00000000-0005-0000-0000-0000B6000000}"/>
    <cellStyle name="Valuta 12 2" xfId="264" xr:uid="{43597175-64AB-457C-A149-BCD87E8C2DDA}"/>
    <cellStyle name="Valuta 12 2 2" xfId="375" xr:uid="{CF023070-C3A6-482A-8CC3-1F53D51742B7}"/>
    <cellStyle name="Valuta 12 3" xfId="338" xr:uid="{670FD1F4-6E73-4F3F-890F-2A785FE1A638}"/>
    <cellStyle name="Valuta 12 4" xfId="299" xr:uid="{40D82465-90BA-413D-94D9-CCE644452F09}"/>
    <cellStyle name="Valuta 2" xfId="17" xr:uid="{00000000-0005-0000-0000-0000B7000000}"/>
    <cellStyle name="Valuta 2 10" xfId="190" xr:uid="{00000000-0005-0000-0000-0000B8000000}"/>
    <cellStyle name="Valuta 2 2" xfId="32" xr:uid="{00000000-0005-0000-0000-0000B9000000}"/>
    <cellStyle name="Valuta 2 2 2" xfId="148" xr:uid="{00000000-0005-0000-0000-0000BA000000}"/>
    <cellStyle name="Valuta 2 2 2 2" xfId="149" xr:uid="{00000000-0005-0000-0000-0000BB000000}"/>
    <cellStyle name="Valuta 2 2 3" xfId="200" xr:uid="{00000000-0005-0000-0000-0000BC000000}"/>
    <cellStyle name="Valuta 2 3" xfId="150" xr:uid="{00000000-0005-0000-0000-0000BD000000}"/>
    <cellStyle name="Valuta 2 3 2" xfId="151" xr:uid="{00000000-0005-0000-0000-0000BE000000}"/>
    <cellStyle name="Valuta 2 4" xfId="152" xr:uid="{00000000-0005-0000-0000-0000BF000000}"/>
    <cellStyle name="Valuta 2 5" xfId="153" xr:uid="{00000000-0005-0000-0000-0000C0000000}"/>
    <cellStyle name="Valuta 2 6" xfId="154" xr:uid="{00000000-0005-0000-0000-0000C1000000}"/>
    <cellStyle name="Valuta 2 7" xfId="155" xr:uid="{00000000-0005-0000-0000-0000C2000000}"/>
    <cellStyle name="Valuta 2 8" xfId="156" xr:uid="{00000000-0005-0000-0000-0000C3000000}"/>
    <cellStyle name="Valuta 2 9" xfId="157" xr:uid="{00000000-0005-0000-0000-0000C4000000}"/>
    <cellStyle name="Valuta 3" xfId="18" xr:uid="{00000000-0005-0000-0000-0000C5000000}"/>
    <cellStyle name="Valuta 3 2" xfId="33" xr:uid="{00000000-0005-0000-0000-0000C6000000}"/>
    <cellStyle name="Valuta 3 2 2" xfId="158" xr:uid="{00000000-0005-0000-0000-0000C7000000}"/>
    <cellStyle name="Valuta 3 2 3" xfId="201" xr:uid="{00000000-0005-0000-0000-0000C8000000}"/>
    <cellStyle name="Valuta 3 3" xfId="159" xr:uid="{00000000-0005-0000-0000-0000C9000000}"/>
    <cellStyle name="Valuta 3 4" xfId="191" xr:uid="{00000000-0005-0000-0000-0000CA000000}"/>
    <cellStyle name="Valuta 3 5" xfId="98" xr:uid="{00000000-0005-0000-0000-0000CB000000}"/>
    <cellStyle name="Valuta 3 5 2" xfId="241" xr:uid="{4FBEA752-DE62-4044-8424-2FB1CFD5B205}"/>
    <cellStyle name="Valuta 3 5 2 2" xfId="355" xr:uid="{B0F49230-49B3-46AC-947E-F6051338C148}"/>
    <cellStyle name="Valuta 3 5 3" xfId="315" xr:uid="{E158C4A5-A272-43BC-A149-BF1991B7D749}"/>
    <cellStyle name="Valuta 3 5 4" xfId="279" xr:uid="{669B80DA-7B64-440B-B371-915550D6B30F}"/>
    <cellStyle name="Valuta 3 6" xfId="222" xr:uid="{00000000-0005-0000-0000-0000CC000000}"/>
    <cellStyle name="Valuta 3 6 2" xfId="263" xr:uid="{DAF431A0-2419-4D1D-A625-6845AA3202CB}"/>
    <cellStyle name="Valuta 3 6 2 2" xfId="374" xr:uid="{38E6B4FF-233A-440D-88A0-9A60E069330C}"/>
    <cellStyle name="Valuta 3 6 3" xfId="337" xr:uid="{C096C4FF-9841-4301-BD7C-F032A6609C61}"/>
    <cellStyle name="Valuta 3 6 4" xfId="298" xr:uid="{787E2796-4904-43B3-8B69-10778D3E43FB}"/>
    <cellStyle name="Valuta 4" xfId="19" xr:uid="{00000000-0005-0000-0000-0000CD000000}"/>
    <cellStyle name="Valuta 4 2" xfId="22" xr:uid="{00000000-0005-0000-0000-0000CE000000}"/>
    <cellStyle name="Valuta 4 2 2" xfId="93" xr:uid="{00000000-0005-0000-0000-0000CF000000}"/>
    <cellStyle name="Valuta 4 2 2 2" xfId="160" xr:uid="{00000000-0005-0000-0000-0000D0000000}"/>
    <cellStyle name="Valuta 4 2 2 2 2" xfId="161" xr:uid="{00000000-0005-0000-0000-0000D1000000}"/>
    <cellStyle name="Valuta 4 2 3" xfId="162" xr:uid="{00000000-0005-0000-0000-0000D2000000}"/>
    <cellStyle name="Valuta 4 3" xfId="79" xr:uid="{00000000-0005-0000-0000-0000D3000000}"/>
    <cellStyle name="Valuta 4 3 2" xfId="82" xr:uid="{00000000-0005-0000-0000-0000D4000000}"/>
    <cellStyle name="Valuta 4 3 2 2" xfId="163" xr:uid="{00000000-0005-0000-0000-0000D5000000}"/>
    <cellStyle name="Valuta 4 3 2 3" xfId="202" xr:uid="{00000000-0005-0000-0000-0000D6000000}"/>
    <cellStyle name="Valuta 4 3 3" xfId="164" xr:uid="{00000000-0005-0000-0000-0000D7000000}"/>
    <cellStyle name="Valuta 4 3 3 2" xfId="165" xr:uid="{00000000-0005-0000-0000-0000D8000000}"/>
    <cellStyle name="Valuta 4 3 4" xfId="166" xr:uid="{00000000-0005-0000-0000-0000D9000000}"/>
    <cellStyle name="Valuta 4 4" xfId="167" xr:uid="{00000000-0005-0000-0000-0000DA000000}"/>
    <cellStyle name="Valuta 4 4 2" xfId="168" xr:uid="{00000000-0005-0000-0000-0000DB000000}"/>
    <cellStyle name="Valuta 4 5" xfId="169" xr:uid="{00000000-0005-0000-0000-0000DC000000}"/>
    <cellStyle name="Valuta 5" xfId="23" xr:uid="{00000000-0005-0000-0000-0000DD000000}"/>
    <cellStyle name="Valuta 5 2" xfId="170" xr:uid="{00000000-0005-0000-0000-0000DE000000}"/>
    <cellStyle name="Valuta 5 3" xfId="193" xr:uid="{00000000-0005-0000-0000-0000DF000000}"/>
    <cellStyle name="Valuta 6" xfId="97" xr:uid="{00000000-0005-0000-0000-0000E0000000}"/>
    <cellStyle name="Valuta 6 2" xfId="206" xr:uid="{00000000-0005-0000-0000-0000E1000000}"/>
    <cellStyle name="Valuta 7" xfId="171" xr:uid="{00000000-0005-0000-0000-0000E2000000}"/>
    <cellStyle name="Valuta 8" xfId="172" xr:uid="{00000000-0005-0000-0000-0000E3000000}"/>
    <cellStyle name="Valuta 9" xfId="31" xr:uid="{00000000-0005-0000-0000-0000E4000000}"/>
    <cellStyle name="Valuta 9 2" xfId="173" xr:uid="{00000000-0005-0000-0000-0000E5000000}"/>
    <cellStyle name="Valuta 9 3" xfId="199" xr:uid="{00000000-0005-0000-0000-0000E6000000}"/>
    <cellStyle name="Vejica 2" xfId="21" xr:uid="{00000000-0005-0000-0000-0000E7000000}"/>
    <cellStyle name="Vejica 2 2" xfId="88" xr:uid="{00000000-0005-0000-0000-0000E8000000}"/>
    <cellStyle name="Vejica 2 3" xfId="174" xr:uid="{00000000-0005-0000-0000-0000E9000000}"/>
    <cellStyle name="Vejica 2 4" xfId="192" xr:uid="{00000000-0005-0000-0000-0000EA000000}"/>
    <cellStyle name="Vnos 2" xfId="77" xr:uid="{00000000-0005-0000-0000-0000EB000000}"/>
    <cellStyle name="Vsota 2" xfId="78" xr:uid="{00000000-0005-0000-0000-0000EC000000}"/>
  </cellStyles>
  <dxfs count="0"/>
  <tableStyles count="0" defaultTableStyle="TableStyleMedium9" defaultPivotStyle="PivotStyleLight16"/>
  <colors>
    <mruColors>
      <color rgb="FFF4FF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5"/>
  <sheetViews>
    <sheetView view="pageBreakPreview" zoomScaleNormal="100" zoomScaleSheetLayoutView="100" workbookViewId="0">
      <selection activeCell="A54" sqref="A54:F54"/>
    </sheetView>
  </sheetViews>
  <sheetFormatPr defaultRowHeight="12.75"/>
  <cols>
    <col min="1" max="1" width="4.42578125" style="1" customWidth="1"/>
    <col min="2" max="2" width="40.7109375" customWidth="1"/>
    <col min="3" max="3" width="5.5703125" style="2" customWidth="1"/>
    <col min="4" max="4" width="7.7109375" style="3" customWidth="1"/>
    <col min="5" max="5" width="13.85546875" customWidth="1"/>
    <col min="6" max="6" width="15.7109375" customWidth="1"/>
    <col min="7" max="7" width="4.28515625" customWidth="1"/>
    <col min="8" max="8" width="37.7109375" customWidth="1"/>
    <col min="9" max="9" width="19.7109375" customWidth="1"/>
    <col min="10" max="10" width="7.7109375" customWidth="1"/>
    <col min="11" max="11" width="15" customWidth="1"/>
    <col min="12" max="12" width="18.5703125" customWidth="1"/>
  </cols>
  <sheetData>
    <row r="1" spans="1:6" ht="42" customHeight="1">
      <c r="B1" s="510" t="s">
        <v>399</v>
      </c>
      <c r="C1" s="510"/>
      <c r="D1" s="510"/>
      <c r="E1" s="510"/>
      <c r="F1" s="510"/>
    </row>
    <row r="2" spans="1:6" ht="16.5">
      <c r="B2" s="511"/>
      <c r="C2" s="512"/>
      <c r="D2" s="512"/>
      <c r="E2" s="512"/>
      <c r="F2" s="512"/>
    </row>
    <row r="3" spans="1:6" ht="19.899999999999999" customHeight="1" thickBot="1">
      <c r="A3" s="37"/>
      <c r="B3" s="38" t="s">
        <v>13</v>
      </c>
      <c r="C3" s="39"/>
      <c r="D3" s="40"/>
      <c r="E3" s="41"/>
      <c r="F3" s="41"/>
    </row>
    <row r="4" spans="1:6" ht="19.899999999999999" customHeight="1" thickTop="1" thickBot="1">
      <c r="A4" s="42" t="s">
        <v>256</v>
      </c>
      <c r="B4" s="43" t="s">
        <v>265</v>
      </c>
      <c r="C4" s="44"/>
      <c r="D4" s="45"/>
      <c r="E4" s="46"/>
      <c r="F4" s="32"/>
    </row>
    <row r="5" spans="1:6" s="26" customFormat="1" ht="19.899999999999999" customHeight="1">
      <c r="A5" s="290"/>
      <c r="B5" s="200" t="s">
        <v>30</v>
      </c>
      <c r="C5" s="201"/>
      <c r="D5" s="202"/>
      <c r="E5" s="203"/>
      <c r="F5" s="208">
        <f>'kanal-9-01'!F14</f>
        <v>0</v>
      </c>
    </row>
    <row r="6" spans="1:6" s="26" customFormat="1" ht="19.899999999999999" customHeight="1">
      <c r="A6" s="197"/>
      <c r="B6" s="57" t="s">
        <v>31</v>
      </c>
      <c r="C6" s="58"/>
      <c r="D6" s="59"/>
      <c r="E6" s="60"/>
      <c r="F6" s="61">
        <f>'kanal-9-01'!F44</f>
        <v>0</v>
      </c>
    </row>
    <row r="7" spans="1:6" s="26" customFormat="1" ht="19.899999999999999" customHeight="1">
      <c r="A7" s="197"/>
      <c r="B7" s="57" t="s">
        <v>32</v>
      </c>
      <c r="C7" s="58"/>
      <c r="D7" s="59"/>
      <c r="E7" s="60"/>
      <c r="F7" s="61">
        <f>'kanal-9-01'!F57</f>
        <v>0</v>
      </c>
    </row>
    <row r="8" spans="1:6" s="26" customFormat="1" ht="19.899999999999999" customHeight="1" thickBot="1">
      <c r="A8" s="291"/>
      <c r="B8" s="214" t="s">
        <v>33</v>
      </c>
      <c r="C8" s="215"/>
      <c r="D8" s="216"/>
      <c r="E8" s="217"/>
      <c r="F8" s="62">
        <f>'kanal-9-01'!F71</f>
        <v>0</v>
      </c>
    </row>
    <row r="9" spans="1:6" s="26" customFormat="1" ht="19.899999999999999" customHeight="1" thickBot="1">
      <c r="A9" s="218"/>
      <c r="B9" s="43" t="s">
        <v>253</v>
      </c>
      <c r="C9" s="68"/>
      <c r="D9" s="69"/>
      <c r="E9" s="43"/>
      <c r="F9" s="32">
        <f>SUM(F5:F8)</f>
        <v>0</v>
      </c>
    </row>
    <row r="10" spans="1:6" s="26" customFormat="1" ht="19.899999999999999" customHeight="1" thickBot="1">
      <c r="A10" s="52"/>
      <c r="B10" s="53"/>
      <c r="C10" s="54"/>
      <c r="D10" s="55"/>
      <c r="E10" s="56"/>
      <c r="F10" s="292"/>
    </row>
    <row r="11" spans="1:6" s="26" customFormat="1" ht="19.899999999999999" customHeight="1" thickBot="1">
      <c r="A11" s="42" t="s">
        <v>123</v>
      </c>
      <c r="B11" s="43" t="s">
        <v>266</v>
      </c>
      <c r="C11" s="68"/>
      <c r="D11" s="209"/>
      <c r="E11" s="210"/>
      <c r="F11" s="211"/>
    </row>
    <row r="12" spans="1:6" s="26" customFormat="1" ht="19.899999999999999" customHeight="1">
      <c r="A12" s="199"/>
      <c r="B12" s="200" t="s">
        <v>30</v>
      </c>
      <c r="C12" s="201"/>
      <c r="D12" s="202"/>
      <c r="E12" s="203"/>
      <c r="F12" s="208">
        <f>'kanal-9-01-tlačni'!F11</f>
        <v>0</v>
      </c>
    </row>
    <row r="13" spans="1:6" s="26" customFormat="1" ht="19.899999999999999" customHeight="1">
      <c r="A13" s="199"/>
      <c r="B13" s="57" t="s">
        <v>31</v>
      </c>
      <c r="C13" s="58"/>
      <c r="D13" s="59"/>
      <c r="E13" s="60"/>
      <c r="F13" s="61">
        <f>'kanal-9-01-tlačni'!F36</f>
        <v>0</v>
      </c>
    </row>
    <row r="14" spans="1:6" s="26" customFormat="1" ht="19.899999999999999" customHeight="1">
      <c r="A14" s="199"/>
      <c r="B14" s="200" t="s">
        <v>32</v>
      </c>
      <c r="C14" s="201"/>
      <c r="D14" s="202"/>
      <c r="E14" s="203"/>
      <c r="F14" s="61">
        <f>'kanal-9-01-tlačni'!F48</f>
        <v>0</v>
      </c>
    </row>
    <row r="15" spans="1:6" s="26" customFormat="1" ht="19.899999999999999" customHeight="1" thickBot="1">
      <c r="A15" s="197"/>
      <c r="B15" s="204" t="s">
        <v>33</v>
      </c>
      <c r="C15" s="205"/>
      <c r="D15" s="206"/>
      <c r="E15" s="207"/>
      <c r="F15" s="198">
        <f>'kanal-9-01-tlačni'!F61</f>
        <v>0</v>
      </c>
    </row>
    <row r="16" spans="1:6" s="26" customFormat="1" ht="19.899999999999999" customHeight="1" thickBot="1">
      <c r="A16" s="218"/>
      <c r="B16" s="43" t="s">
        <v>254</v>
      </c>
      <c r="C16" s="68"/>
      <c r="D16" s="69"/>
      <c r="E16" s="43"/>
      <c r="F16" s="32">
        <f>SUM(F12:F15)</f>
        <v>0</v>
      </c>
    </row>
    <row r="17" spans="1:6" s="26" customFormat="1" ht="19.899999999999999" customHeight="1" thickBot="1">
      <c r="A17" s="52"/>
      <c r="B17" s="53"/>
      <c r="C17" s="54"/>
      <c r="D17" s="55"/>
      <c r="E17" s="56"/>
      <c r="F17" s="292"/>
    </row>
    <row r="18" spans="1:6" s="26" customFormat="1" ht="19.899999999999999" customHeight="1" thickBot="1">
      <c r="A18" s="42" t="s">
        <v>125</v>
      </c>
      <c r="B18" s="212" t="s">
        <v>267</v>
      </c>
      <c r="C18" s="213"/>
      <c r="D18" s="209"/>
      <c r="E18" s="210"/>
      <c r="F18" s="211"/>
    </row>
    <row r="19" spans="1:6" s="26" customFormat="1" ht="19.899999999999999" customHeight="1">
      <c r="A19" s="219"/>
      <c r="B19" s="200" t="s">
        <v>30</v>
      </c>
      <c r="C19" s="201"/>
      <c r="D19" s="202"/>
      <c r="E19" s="203"/>
      <c r="F19" s="208">
        <f>'kanal-9-01.1'!F8</f>
        <v>0</v>
      </c>
    </row>
    <row r="20" spans="1:6" s="26" customFormat="1" ht="19.899999999999999" customHeight="1">
      <c r="A20" s="220"/>
      <c r="B20" s="57" t="s">
        <v>31</v>
      </c>
      <c r="C20" s="58"/>
      <c r="D20" s="59"/>
      <c r="E20" s="60"/>
      <c r="F20" s="61">
        <f>'kanal-9-01.1'!F26</f>
        <v>0</v>
      </c>
    </row>
    <row r="21" spans="1:6" s="26" customFormat="1" ht="19.899999999999999" customHeight="1">
      <c r="A21" s="220"/>
      <c r="B21" s="57" t="s">
        <v>32</v>
      </c>
      <c r="C21" s="58"/>
      <c r="D21" s="59"/>
      <c r="E21" s="60"/>
      <c r="F21" s="61">
        <f>'kanal-9-01.1'!F37</f>
        <v>0</v>
      </c>
    </row>
    <row r="22" spans="1:6" s="26" customFormat="1" ht="19.899999999999999" customHeight="1" thickBot="1">
      <c r="A22" s="197"/>
      <c r="B22" s="214" t="s">
        <v>33</v>
      </c>
      <c r="C22" s="215"/>
      <c r="D22" s="216"/>
      <c r="E22" s="217"/>
      <c r="F22" s="62">
        <f>'kanal-9-01.1'!F48</f>
        <v>0</v>
      </c>
    </row>
    <row r="23" spans="1:6" s="26" customFormat="1" ht="19.899999999999999" customHeight="1" thickBot="1">
      <c r="A23" s="218"/>
      <c r="B23" s="43" t="s">
        <v>255</v>
      </c>
      <c r="C23" s="68"/>
      <c r="D23" s="69"/>
      <c r="E23" s="43"/>
      <c r="F23" s="32">
        <f>SUM(F19:F22)</f>
        <v>0</v>
      </c>
    </row>
    <row r="24" spans="1:6" s="31" customFormat="1" ht="19.899999999999999" customHeight="1" thickBot="1">
      <c r="A24" s="66"/>
      <c r="B24" s="64"/>
      <c r="C24" s="63"/>
      <c r="D24" s="67"/>
      <c r="E24" s="64"/>
      <c r="F24" s="65"/>
    </row>
    <row r="25" spans="1:6" s="31" customFormat="1" ht="19.899999999999999" customHeight="1" thickBot="1">
      <c r="A25" s="42" t="s">
        <v>137</v>
      </c>
      <c r="B25" s="43" t="s">
        <v>257</v>
      </c>
      <c r="C25" s="68"/>
      <c r="D25" s="69"/>
      <c r="E25" s="43"/>
      <c r="F25" s="32"/>
    </row>
    <row r="26" spans="1:6" s="31" customFormat="1" ht="19.899999999999999" customHeight="1">
      <c r="A26" s="70"/>
      <c r="B26" s="57" t="s">
        <v>30</v>
      </c>
      <c r="C26" s="58"/>
      <c r="D26" s="59"/>
      <c r="E26" s="60"/>
      <c r="F26" s="61">
        <f>'Črpališče Č3'!F7</f>
        <v>0</v>
      </c>
    </row>
    <row r="27" spans="1:6" s="31" customFormat="1" ht="19.899999999999999" customHeight="1">
      <c r="A27" s="70"/>
      <c r="B27" s="57" t="s">
        <v>31</v>
      </c>
      <c r="C27" s="58"/>
      <c r="D27" s="59"/>
      <c r="E27" s="60"/>
      <c r="F27" s="61">
        <f>'Črpališče Č3'!F11</f>
        <v>0</v>
      </c>
    </row>
    <row r="28" spans="1:6" s="31" customFormat="1" ht="19.899999999999999" customHeight="1">
      <c r="A28" s="70"/>
      <c r="B28" s="57" t="s">
        <v>132</v>
      </c>
      <c r="C28" s="58"/>
      <c r="D28" s="59"/>
      <c r="E28" s="60"/>
      <c r="F28" s="61">
        <f>'Črpališče Č3'!F17</f>
        <v>0</v>
      </c>
    </row>
    <row r="29" spans="1:6" s="31" customFormat="1" ht="19.899999999999999" customHeight="1">
      <c r="A29" s="70"/>
      <c r="B29" s="57" t="s">
        <v>133</v>
      </c>
      <c r="C29" s="58"/>
      <c r="D29" s="59"/>
      <c r="E29" s="60"/>
      <c r="F29" s="61">
        <f>'Črpališče Č3'!F37</f>
        <v>0</v>
      </c>
    </row>
    <row r="30" spans="1:6" s="31" customFormat="1" ht="19.899999999999999" customHeight="1">
      <c r="A30" s="70"/>
      <c r="B30" s="57" t="s">
        <v>134</v>
      </c>
      <c r="C30" s="58"/>
      <c r="D30" s="59"/>
      <c r="E30" s="60"/>
      <c r="F30" s="61">
        <f>'Črpališče Č3'!F45</f>
        <v>0</v>
      </c>
    </row>
    <row r="31" spans="1:6" s="31" customFormat="1" ht="19.899999999999999" customHeight="1">
      <c r="A31" s="70"/>
      <c r="B31" s="57" t="s">
        <v>135</v>
      </c>
      <c r="C31" s="58"/>
      <c r="D31" s="59"/>
      <c r="E31" s="60"/>
      <c r="F31" s="61">
        <f>'Črpališče Č3'!F172</f>
        <v>0</v>
      </c>
    </row>
    <row r="32" spans="1:6" s="31" customFormat="1" ht="19.899999999999999" customHeight="1">
      <c r="A32" s="70"/>
      <c r="B32" s="247" t="s">
        <v>270</v>
      </c>
      <c r="C32" s="248"/>
      <c r="D32" s="248"/>
      <c r="E32" s="249">
        <f>'Črpališče Č3'!F50</f>
        <v>0</v>
      </c>
      <c r="F32" s="61"/>
    </row>
    <row r="33" spans="1:6" s="31" customFormat="1" ht="19.899999999999999" customHeight="1">
      <c r="A33" s="70"/>
      <c r="B33" s="250" t="s">
        <v>271</v>
      </c>
      <c r="C33" s="251"/>
      <c r="D33" s="251"/>
      <c r="E33" s="252">
        <f>'Črpališče Č3'!F58</f>
        <v>0</v>
      </c>
      <c r="F33" s="61"/>
    </row>
    <row r="34" spans="1:6" s="31" customFormat="1" ht="19.899999999999999" customHeight="1">
      <c r="A34" s="70"/>
      <c r="B34" s="250" t="s">
        <v>272</v>
      </c>
      <c r="C34" s="251"/>
      <c r="D34" s="251"/>
      <c r="E34" s="252">
        <f>'Črpališče Č3'!F67</f>
        <v>0</v>
      </c>
      <c r="F34" s="61"/>
    </row>
    <row r="35" spans="1:6" s="31" customFormat="1" ht="19.899999999999999" customHeight="1">
      <c r="A35" s="70"/>
      <c r="B35" s="250" t="s">
        <v>273</v>
      </c>
      <c r="C35" s="250"/>
      <c r="D35" s="250"/>
      <c r="E35" s="252">
        <f>'Črpališče Č3'!F77</f>
        <v>0</v>
      </c>
      <c r="F35" s="61"/>
    </row>
    <row r="36" spans="1:6" s="31" customFormat="1" ht="19.899999999999999" customHeight="1">
      <c r="A36" s="70"/>
      <c r="B36" s="250" t="s">
        <v>274</v>
      </c>
      <c r="C36" s="250"/>
      <c r="D36" s="250"/>
      <c r="E36" s="252">
        <f>'Črpališče Č3'!F113</f>
        <v>0</v>
      </c>
      <c r="F36" s="61"/>
    </row>
    <row r="37" spans="1:6" s="31" customFormat="1" ht="19.899999999999999" customHeight="1">
      <c r="A37" s="70"/>
      <c r="B37" s="250" t="s">
        <v>275</v>
      </c>
      <c r="C37" s="250"/>
      <c r="D37" s="250"/>
      <c r="E37" s="252">
        <f>'Črpališče Č3'!F120</f>
        <v>0</v>
      </c>
      <c r="F37" s="61"/>
    </row>
    <row r="38" spans="1:6" s="31" customFormat="1" ht="19.899999999999999" customHeight="1">
      <c r="A38" s="70"/>
      <c r="B38" s="250" t="s">
        <v>276</v>
      </c>
      <c r="C38" s="250"/>
      <c r="D38" s="250"/>
      <c r="E38" s="252">
        <f>'Črpališče Č3'!F150</f>
        <v>0</v>
      </c>
      <c r="F38" s="61"/>
    </row>
    <row r="39" spans="1:6" s="31" customFormat="1" ht="19.899999999999999" customHeight="1">
      <c r="A39" s="70"/>
      <c r="B39" s="250" t="s">
        <v>277</v>
      </c>
      <c r="C39" s="250"/>
      <c r="D39" s="250"/>
      <c r="E39" s="252">
        <f>'Črpališče Č3'!F163</f>
        <v>0</v>
      </c>
      <c r="F39" s="61"/>
    </row>
    <row r="40" spans="1:6" s="31" customFormat="1" ht="19.899999999999999" customHeight="1" thickBot="1">
      <c r="A40" s="70"/>
      <c r="B40" s="253" t="s">
        <v>278</v>
      </c>
      <c r="C40" s="254"/>
      <c r="D40" s="254"/>
      <c r="E40" s="255">
        <f>'Črpališče Č3'!F171</f>
        <v>0</v>
      </c>
      <c r="F40" s="75"/>
    </row>
    <row r="41" spans="1:6" s="31" customFormat="1" ht="19.899999999999999" customHeight="1" thickBot="1">
      <c r="A41" s="42"/>
      <c r="B41" s="43" t="s">
        <v>136</v>
      </c>
      <c r="C41" s="68"/>
      <c r="D41" s="69"/>
      <c r="E41" s="43"/>
      <c r="F41" s="32">
        <f>SUM(F26:F31)</f>
        <v>0</v>
      </c>
    </row>
    <row r="42" spans="1:6" s="31" customFormat="1" ht="19.899999999999999" customHeight="1" thickBot="1">
      <c r="A42" s="71"/>
      <c r="B42" s="72"/>
      <c r="C42" s="71"/>
      <c r="D42" s="73"/>
      <c r="E42" s="72"/>
      <c r="F42" s="74"/>
    </row>
    <row r="43" spans="1:6" ht="19.899999999999999" customHeight="1" thickBot="1">
      <c r="A43" s="42"/>
      <c r="B43" s="43" t="s">
        <v>398</v>
      </c>
      <c r="C43" s="44"/>
      <c r="D43" s="45"/>
      <c r="E43" s="46"/>
      <c r="F43" s="32">
        <f>F9+F16+F23+F41</f>
        <v>0</v>
      </c>
    </row>
    <row r="44" spans="1:6" s="31" customFormat="1" ht="19.899999999999999" customHeight="1" thickBot="1">
      <c r="A44" s="28"/>
      <c r="B44" s="29" t="s">
        <v>61</v>
      </c>
      <c r="C44" s="47"/>
      <c r="D44" s="48"/>
      <c r="E44" s="49"/>
      <c r="F44" s="30">
        <f>F43*0.1</f>
        <v>0</v>
      </c>
    </row>
    <row r="45" spans="1:6" ht="19.899999999999999" customHeight="1" thickBot="1">
      <c r="A45" s="8"/>
      <c r="B45" s="13" t="s">
        <v>400</v>
      </c>
      <c r="C45" s="11"/>
      <c r="D45" s="12"/>
      <c r="E45" s="7"/>
      <c r="F45" s="23">
        <f>F43+F44</f>
        <v>0</v>
      </c>
    </row>
    <row r="46" spans="1:6" s="4" customFormat="1" ht="19.899999999999999" customHeight="1" thickBot="1">
      <c r="A46" s="14"/>
      <c r="B46" s="15" t="s">
        <v>14</v>
      </c>
      <c r="C46" s="16"/>
      <c r="D46" s="17"/>
      <c r="E46" s="18"/>
      <c r="F46" s="24">
        <f>F45*0.22</f>
        <v>0</v>
      </c>
    </row>
    <row r="47" spans="1:6" s="4" customFormat="1" ht="19.899999999999999" customHeight="1" thickTop="1" thickBot="1">
      <c r="A47" s="9"/>
      <c r="B47" s="19" t="s">
        <v>23</v>
      </c>
      <c r="C47" s="20"/>
      <c r="D47" s="21"/>
      <c r="E47" s="22"/>
      <c r="F47" s="25">
        <f>F45+F46</f>
        <v>0</v>
      </c>
    </row>
    <row r="48" spans="1:6" s="4" customFormat="1" ht="15.75" thickTop="1">
      <c r="A48" s="33"/>
      <c r="B48" s="50"/>
      <c r="C48" s="35"/>
      <c r="D48" s="36"/>
      <c r="E48" s="34"/>
      <c r="F48" s="51"/>
    </row>
    <row r="49" spans="1:6" s="26" customFormat="1">
      <c r="A49" s="5"/>
      <c r="B49" s="10"/>
      <c r="C49" s="27"/>
      <c r="D49" s="6"/>
    </row>
    <row r="50" spans="1:6" s="4" customFormat="1" ht="48.75" customHeight="1">
      <c r="A50" s="513" t="s">
        <v>16</v>
      </c>
      <c r="B50" s="514"/>
      <c r="C50" s="514"/>
      <c r="D50" s="514"/>
      <c r="E50" s="514"/>
      <c r="F50" s="515"/>
    </row>
    <row r="51" spans="1:6" s="4" customFormat="1" ht="48.75" customHeight="1">
      <c r="A51" s="507" t="s">
        <v>17</v>
      </c>
      <c r="B51" s="508"/>
      <c r="C51" s="508"/>
      <c r="D51" s="508"/>
      <c r="E51" s="508"/>
      <c r="F51" s="509"/>
    </row>
    <row r="52" spans="1:6" ht="167.25" customHeight="1">
      <c r="A52" s="507" t="s">
        <v>18</v>
      </c>
      <c r="B52" s="508"/>
      <c r="C52" s="508"/>
      <c r="D52" s="508"/>
      <c r="E52" s="508"/>
      <c r="F52" s="509"/>
    </row>
    <row r="53" spans="1:6" s="26" customFormat="1" ht="53.25" customHeight="1">
      <c r="A53" s="507" t="s">
        <v>444</v>
      </c>
      <c r="B53" s="508"/>
      <c r="C53" s="508"/>
      <c r="D53" s="508"/>
      <c r="E53" s="508"/>
      <c r="F53" s="509"/>
    </row>
    <row r="54" spans="1:6" s="26" customFormat="1" ht="43.5" customHeight="1">
      <c r="A54" s="507" t="s">
        <v>445</v>
      </c>
      <c r="B54" s="508"/>
      <c r="C54" s="508"/>
      <c r="D54" s="508"/>
      <c r="E54" s="508"/>
      <c r="F54" s="509"/>
    </row>
    <row r="55" spans="1:6" ht="37.5" customHeight="1">
      <c r="A55" s="507" t="s">
        <v>19</v>
      </c>
      <c r="B55" s="508"/>
      <c r="C55" s="508"/>
      <c r="D55" s="508"/>
      <c r="E55" s="508"/>
      <c r="F55" s="509"/>
    </row>
  </sheetData>
  <sheetProtection algorithmName="SHA-512" hashValue="mab3lwbDzNkfq9BrRCz8+NUpTrNgsGFQR5Zw6m3jmxGQarkAYHi/yR4PnyLC7357FumHXCZzUhNhRGkRML2lww==" saltValue="6evwTqIcmu/mXKiHpQ68TA==" spinCount="100000" sheet="1" objects="1" scenarios="1"/>
  <mergeCells count="8">
    <mergeCell ref="A55:F55"/>
    <mergeCell ref="B1:F1"/>
    <mergeCell ref="B2:F2"/>
    <mergeCell ref="A50:F50"/>
    <mergeCell ref="A51:F51"/>
    <mergeCell ref="A52:F52"/>
    <mergeCell ref="A53:F53"/>
    <mergeCell ref="A54:F54"/>
  </mergeCells>
  <phoneticPr fontId="0" type="noConversion"/>
  <pageMargins left="0.7" right="0.7" top="0.75" bottom="0.75" header="0.3" footer="0.3"/>
  <pageSetup paperSize="9" orientation="portrait" r:id="rId1"/>
  <headerFooter alignWithMargins="0">
    <oddHeader xml:space="preserve">&amp;R&amp;8
</oddHeader>
    <oddFooter>&amp;C&amp;8
&amp;P/&amp;N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00"/>
  <sheetViews>
    <sheetView view="pageBreakPreview" zoomScaleNormal="100" zoomScaleSheetLayoutView="100" workbookViewId="0">
      <pane ySplit="3" topLeftCell="A4" activePane="bottomLeft" state="frozen"/>
      <selection pane="bottomLeft" activeCell="E61" sqref="E61:E70"/>
    </sheetView>
  </sheetViews>
  <sheetFormatPr defaultColWidth="9.140625" defaultRowHeight="14.25"/>
  <cols>
    <col min="1" max="1" width="5.28515625" style="155" customWidth="1"/>
    <col min="2" max="2" width="45.42578125" style="117" customWidth="1"/>
    <col min="3" max="3" width="6.5703125" style="118" bestFit="1" customWidth="1"/>
    <col min="4" max="4" width="8.42578125" style="156" bestFit="1" customWidth="1"/>
    <col min="5" max="5" width="10.85546875" style="172" customWidth="1"/>
    <col min="6" max="6" width="12.42578125" style="172" customWidth="1"/>
    <col min="7" max="7" width="9.140625" style="396"/>
    <col min="8" max="16384" width="9.140625" style="397"/>
  </cols>
  <sheetData>
    <row r="1" spans="1:7" ht="19.899999999999999" customHeight="1">
      <c r="A1" s="76" t="s">
        <v>120</v>
      </c>
      <c r="B1" s="85" t="s">
        <v>413</v>
      </c>
    </row>
    <row r="2" spans="1:7" ht="15" thickBot="1">
      <c r="A2" s="76"/>
      <c r="B2" s="85"/>
    </row>
    <row r="3" spans="1:7" ht="26.25" thickBot="1">
      <c r="A3" s="134" t="s">
        <v>0</v>
      </c>
      <c r="B3" s="105" t="s">
        <v>1</v>
      </c>
      <c r="C3" s="105" t="s">
        <v>2</v>
      </c>
      <c r="D3" s="135" t="s">
        <v>3</v>
      </c>
      <c r="E3" s="418" t="s">
        <v>4</v>
      </c>
      <c r="F3" s="173" t="s">
        <v>5</v>
      </c>
    </row>
    <row r="4" spans="1:7" s="399" customFormat="1" ht="15" thickBot="1">
      <c r="A4" s="277"/>
      <c r="B4" s="274"/>
      <c r="C4" s="274"/>
      <c r="D4" s="275"/>
      <c r="E4" s="276"/>
      <c r="F4" s="278"/>
      <c r="G4" s="398"/>
    </row>
    <row r="5" spans="1:7" ht="19.899999999999999" customHeight="1" thickBot="1">
      <c r="A5" s="145"/>
      <c r="B5" s="381" t="s">
        <v>29</v>
      </c>
      <c r="C5" s="382"/>
      <c r="D5" s="383"/>
      <c r="E5" s="384"/>
      <c r="F5" s="385"/>
    </row>
    <row r="6" spans="1:7" ht="165.75">
      <c r="A6" s="146" t="s">
        <v>62</v>
      </c>
      <c r="B6" s="400" t="s">
        <v>405</v>
      </c>
      <c r="C6" s="119" t="s">
        <v>7</v>
      </c>
      <c r="D6" s="157">
        <v>1</v>
      </c>
      <c r="E6" s="491"/>
      <c r="F6" s="175">
        <f>D6*E6</f>
        <v>0</v>
      </c>
    </row>
    <row r="7" spans="1:7" ht="114.75">
      <c r="A7" s="147" t="s">
        <v>69</v>
      </c>
      <c r="B7" s="86" t="s">
        <v>406</v>
      </c>
      <c r="C7" s="120" t="s">
        <v>7</v>
      </c>
      <c r="D7" s="158">
        <v>1</v>
      </c>
      <c r="E7" s="492"/>
      <c r="F7" s="177">
        <f>D7*E7</f>
        <v>0</v>
      </c>
    </row>
    <row r="8" spans="1:7" ht="76.5">
      <c r="A8" s="146" t="s">
        <v>68</v>
      </c>
      <c r="B8" s="86" t="s">
        <v>407</v>
      </c>
      <c r="C8" s="120" t="s">
        <v>7</v>
      </c>
      <c r="D8" s="158">
        <v>1</v>
      </c>
      <c r="E8" s="492"/>
      <c r="F8" s="177">
        <f>D8*E8</f>
        <v>0</v>
      </c>
    </row>
    <row r="9" spans="1:7" ht="38.25">
      <c r="A9" s="147" t="s">
        <v>67</v>
      </c>
      <c r="B9" s="86" t="s">
        <v>56</v>
      </c>
      <c r="C9" s="120" t="s">
        <v>6</v>
      </c>
      <c r="D9" s="159">
        <v>3</v>
      </c>
      <c r="E9" s="492"/>
      <c r="F9" s="177">
        <f t="shared" ref="F9:F13" si="0">D9*E9</f>
        <v>0</v>
      </c>
    </row>
    <row r="10" spans="1:7" ht="25.5">
      <c r="A10" s="146" t="s">
        <v>66</v>
      </c>
      <c r="B10" s="86" t="s">
        <v>45</v>
      </c>
      <c r="C10" s="120" t="s">
        <v>9</v>
      </c>
      <c r="D10" s="158">
        <v>210.6</v>
      </c>
      <c r="E10" s="492"/>
      <c r="F10" s="177">
        <f t="shared" si="0"/>
        <v>0</v>
      </c>
    </row>
    <row r="11" spans="1:7" ht="25.5">
      <c r="A11" s="147" t="s">
        <v>65</v>
      </c>
      <c r="B11" s="401" t="s">
        <v>24</v>
      </c>
      <c r="C11" s="120" t="s">
        <v>6</v>
      </c>
      <c r="D11" s="158">
        <v>9</v>
      </c>
      <c r="E11" s="492"/>
      <c r="F11" s="177">
        <f t="shared" si="0"/>
        <v>0</v>
      </c>
    </row>
    <row r="12" spans="1:7" ht="38.25">
      <c r="A12" s="147" t="s">
        <v>64</v>
      </c>
      <c r="B12" s="402" t="s">
        <v>46</v>
      </c>
      <c r="C12" s="120" t="s">
        <v>9</v>
      </c>
      <c r="D12" s="158">
        <v>2.6</v>
      </c>
      <c r="E12" s="492"/>
      <c r="F12" s="177">
        <f t="shared" si="0"/>
        <v>0</v>
      </c>
    </row>
    <row r="13" spans="1:7" ht="39" thickBot="1">
      <c r="A13" s="150" t="s">
        <v>63</v>
      </c>
      <c r="B13" s="403" t="s">
        <v>49</v>
      </c>
      <c r="C13" s="386" t="s">
        <v>262</v>
      </c>
      <c r="D13" s="387">
        <v>5</v>
      </c>
      <c r="E13" s="493"/>
      <c r="F13" s="272">
        <f t="shared" si="0"/>
        <v>0</v>
      </c>
    </row>
    <row r="14" spans="1:7" ht="19.899999999999999" customHeight="1" thickBot="1">
      <c r="A14" s="390" t="s">
        <v>34</v>
      </c>
      <c r="B14" s="391" t="s">
        <v>12</v>
      </c>
      <c r="C14" s="392"/>
      <c r="D14" s="393"/>
      <c r="E14" s="394"/>
      <c r="F14" s="395">
        <f>SUM(F6:F13)</f>
        <v>0</v>
      </c>
    </row>
    <row r="15" spans="1:7" ht="15" thickBot="1">
      <c r="A15" s="388"/>
      <c r="B15" s="111"/>
      <c r="C15" s="125"/>
      <c r="D15" s="303"/>
      <c r="E15" s="185"/>
      <c r="F15" s="389"/>
    </row>
    <row r="16" spans="1:7" ht="19.899999999999999" customHeight="1" thickBot="1">
      <c r="A16" s="149"/>
      <c r="B16" s="107" t="s">
        <v>35</v>
      </c>
      <c r="C16" s="122"/>
      <c r="D16" s="225"/>
      <c r="E16" s="179"/>
      <c r="F16" s="180"/>
    </row>
    <row r="17" spans="1:6" ht="51">
      <c r="A17" s="150"/>
      <c r="B17" s="108" t="s">
        <v>48</v>
      </c>
      <c r="C17" s="123"/>
      <c r="D17" s="159"/>
      <c r="E17" s="181"/>
      <c r="F17" s="182"/>
    </row>
    <row r="18" spans="1:6" ht="38.25">
      <c r="A18" s="146"/>
      <c r="B18" s="109" t="s">
        <v>21</v>
      </c>
      <c r="C18" s="120"/>
      <c r="D18" s="158"/>
      <c r="E18" s="176"/>
      <c r="F18" s="177"/>
    </row>
    <row r="19" spans="1:6" ht="63.75">
      <c r="A19" s="146"/>
      <c r="B19" s="109" t="s">
        <v>119</v>
      </c>
      <c r="C19" s="120"/>
      <c r="D19" s="158"/>
      <c r="E19" s="176"/>
      <c r="F19" s="177"/>
    </row>
    <row r="20" spans="1:6" ht="38.25">
      <c r="A20" s="153" t="s">
        <v>71</v>
      </c>
      <c r="B20" s="401" t="s">
        <v>50</v>
      </c>
      <c r="C20" s="307" t="s">
        <v>261</v>
      </c>
      <c r="D20" s="296">
        <v>41</v>
      </c>
      <c r="E20" s="492"/>
      <c r="F20" s="177">
        <f>D20*E20</f>
        <v>0</v>
      </c>
    </row>
    <row r="21" spans="1:6" ht="38.25">
      <c r="A21" s="152" t="s">
        <v>72</v>
      </c>
      <c r="B21" s="404" t="s">
        <v>403</v>
      </c>
      <c r="C21" s="307" t="s">
        <v>261</v>
      </c>
      <c r="D21" s="296">
        <v>20.7</v>
      </c>
      <c r="E21" s="492"/>
      <c r="F21" s="177">
        <f t="shared" ref="F21:F43" si="1">D21*E21</f>
        <v>0</v>
      </c>
    </row>
    <row r="22" spans="1:6">
      <c r="A22" s="153" t="s">
        <v>73</v>
      </c>
      <c r="B22" s="401" t="s">
        <v>43</v>
      </c>
      <c r="C22" s="307" t="s">
        <v>261</v>
      </c>
      <c r="D22" s="296">
        <v>3</v>
      </c>
      <c r="E22" s="492"/>
      <c r="F22" s="177">
        <f t="shared" si="1"/>
        <v>0</v>
      </c>
    </row>
    <row r="23" spans="1:6" ht="38.25">
      <c r="A23" s="152" t="s">
        <v>74</v>
      </c>
      <c r="B23" s="404" t="s">
        <v>258</v>
      </c>
      <c r="C23" s="307"/>
      <c r="D23" s="305"/>
      <c r="E23" s="176"/>
      <c r="F23" s="177">
        <f t="shared" si="1"/>
        <v>0</v>
      </c>
    </row>
    <row r="24" spans="1:6">
      <c r="A24" s="153"/>
      <c r="B24" s="405" t="s">
        <v>54</v>
      </c>
      <c r="C24" s="307" t="s">
        <v>261</v>
      </c>
      <c r="D24" s="305">
        <v>280.5</v>
      </c>
      <c r="E24" s="492"/>
      <c r="F24" s="177">
        <f t="shared" si="1"/>
        <v>0</v>
      </c>
    </row>
    <row r="25" spans="1:6" ht="38.25">
      <c r="A25" s="153" t="s">
        <v>75</v>
      </c>
      <c r="B25" s="406" t="s">
        <v>25</v>
      </c>
      <c r="C25" s="374" t="s">
        <v>262</v>
      </c>
      <c r="D25" s="296">
        <v>594</v>
      </c>
      <c r="E25" s="492"/>
      <c r="F25" s="176">
        <f t="shared" si="1"/>
        <v>0</v>
      </c>
    </row>
    <row r="26" spans="1:6" ht="63.75">
      <c r="A26" s="153" t="s">
        <v>76</v>
      </c>
      <c r="B26" s="401" t="s">
        <v>51</v>
      </c>
      <c r="C26" s="307" t="s">
        <v>6</v>
      </c>
      <c r="D26" s="296">
        <v>7</v>
      </c>
      <c r="E26" s="492"/>
      <c r="F26" s="176">
        <f t="shared" si="1"/>
        <v>0</v>
      </c>
    </row>
    <row r="27" spans="1:6" ht="25.5">
      <c r="A27" s="152" t="s">
        <v>77</v>
      </c>
      <c r="B27" s="401" t="s">
        <v>44</v>
      </c>
      <c r="C27" s="374" t="s">
        <v>262</v>
      </c>
      <c r="D27" s="296">
        <v>242</v>
      </c>
      <c r="E27" s="492"/>
      <c r="F27" s="176">
        <f t="shared" si="1"/>
        <v>0</v>
      </c>
    </row>
    <row r="28" spans="1:6" ht="51">
      <c r="A28" s="153" t="s">
        <v>78</v>
      </c>
      <c r="B28" s="404" t="s">
        <v>113</v>
      </c>
      <c r="C28" s="307" t="s">
        <v>261</v>
      </c>
      <c r="D28" s="296">
        <v>27.4</v>
      </c>
      <c r="E28" s="492"/>
      <c r="F28" s="176">
        <f t="shared" ref="F28" si="2">D28*E28</f>
        <v>0</v>
      </c>
    </row>
    <row r="29" spans="1:6" ht="63.75">
      <c r="A29" s="152" t="s">
        <v>79</v>
      </c>
      <c r="B29" s="300" t="s">
        <v>414</v>
      </c>
      <c r="C29" s="307" t="s">
        <v>261</v>
      </c>
      <c r="D29" s="296">
        <v>73.709999999999994</v>
      </c>
      <c r="E29" s="492"/>
      <c r="F29" s="176">
        <f t="shared" si="1"/>
        <v>0</v>
      </c>
    </row>
    <row r="30" spans="1:6" ht="25.5">
      <c r="A30" s="153" t="s">
        <v>80</v>
      </c>
      <c r="B30" s="87" t="s">
        <v>115</v>
      </c>
      <c r="C30" s="307" t="s">
        <v>262</v>
      </c>
      <c r="D30" s="296">
        <v>1</v>
      </c>
      <c r="E30" s="492"/>
      <c r="F30" s="176">
        <f t="shared" si="1"/>
        <v>0</v>
      </c>
    </row>
    <row r="31" spans="1:6" ht="25.5">
      <c r="A31" s="152" t="s">
        <v>81</v>
      </c>
      <c r="B31" s="407" t="s">
        <v>116</v>
      </c>
      <c r="C31" s="307" t="s">
        <v>117</v>
      </c>
      <c r="D31" s="296">
        <v>5</v>
      </c>
      <c r="E31" s="492"/>
      <c r="F31" s="177">
        <f t="shared" si="1"/>
        <v>0</v>
      </c>
    </row>
    <row r="32" spans="1:6" ht="51">
      <c r="A32" s="153" t="s">
        <v>82</v>
      </c>
      <c r="B32" s="87" t="s">
        <v>259</v>
      </c>
      <c r="C32" s="307" t="s">
        <v>261</v>
      </c>
      <c r="D32" s="296">
        <v>0.15</v>
      </c>
      <c r="E32" s="492"/>
      <c r="F32" s="177">
        <f t="shared" si="1"/>
        <v>0</v>
      </c>
    </row>
    <row r="33" spans="1:6" ht="63.75">
      <c r="A33" s="152" t="s">
        <v>83</v>
      </c>
      <c r="B33" s="407" t="s">
        <v>260</v>
      </c>
      <c r="C33" s="307" t="s">
        <v>261</v>
      </c>
      <c r="D33" s="296">
        <v>2</v>
      </c>
      <c r="E33" s="492"/>
      <c r="F33" s="177">
        <f t="shared" si="1"/>
        <v>0</v>
      </c>
    </row>
    <row r="34" spans="1:6" ht="63.75">
      <c r="A34" s="153" t="s">
        <v>89</v>
      </c>
      <c r="B34" s="404" t="s">
        <v>411</v>
      </c>
      <c r="C34" s="307" t="s">
        <v>261</v>
      </c>
      <c r="D34" s="296">
        <v>115</v>
      </c>
      <c r="E34" s="492"/>
      <c r="F34" s="177">
        <f t="shared" si="1"/>
        <v>0</v>
      </c>
    </row>
    <row r="35" spans="1:6" ht="89.25">
      <c r="A35" s="152" t="s">
        <v>88</v>
      </c>
      <c r="B35" s="401" t="s">
        <v>111</v>
      </c>
      <c r="C35" s="307" t="s">
        <v>261</v>
      </c>
      <c r="D35" s="296">
        <v>115.5</v>
      </c>
      <c r="E35" s="492"/>
      <c r="F35" s="177">
        <f t="shared" si="1"/>
        <v>0</v>
      </c>
    </row>
    <row r="36" spans="1:6" ht="38.25">
      <c r="A36" s="153" t="s">
        <v>87</v>
      </c>
      <c r="B36" s="408" t="s">
        <v>417</v>
      </c>
      <c r="C36" s="307" t="s">
        <v>261</v>
      </c>
      <c r="D36" s="296">
        <v>12.4</v>
      </c>
      <c r="E36" s="492"/>
      <c r="F36" s="177">
        <f t="shared" si="1"/>
        <v>0</v>
      </c>
    </row>
    <row r="37" spans="1:6" ht="38.25">
      <c r="A37" s="152" t="s">
        <v>86</v>
      </c>
      <c r="B37" s="408" t="s">
        <v>418</v>
      </c>
      <c r="C37" s="307" t="s">
        <v>261</v>
      </c>
      <c r="D37" s="296">
        <v>8.3000000000000007</v>
      </c>
      <c r="E37" s="492"/>
      <c r="F37" s="177">
        <f t="shared" si="1"/>
        <v>0</v>
      </c>
    </row>
    <row r="38" spans="1:6" ht="38.25">
      <c r="A38" s="153" t="s">
        <v>85</v>
      </c>
      <c r="B38" s="406" t="s">
        <v>416</v>
      </c>
      <c r="C38" s="374" t="s">
        <v>9</v>
      </c>
      <c r="D38" s="296">
        <v>210.6</v>
      </c>
      <c r="E38" s="492"/>
      <c r="F38" s="177">
        <f t="shared" si="1"/>
        <v>0</v>
      </c>
    </row>
    <row r="39" spans="1:6" ht="38.25">
      <c r="A39" s="152" t="s">
        <v>84</v>
      </c>
      <c r="B39" s="406" t="s">
        <v>52</v>
      </c>
      <c r="C39" s="307" t="s">
        <v>261</v>
      </c>
      <c r="D39" s="296">
        <v>185.7</v>
      </c>
      <c r="E39" s="492"/>
      <c r="F39" s="177">
        <f t="shared" si="1"/>
        <v>0</v>
      </c>
    </row>
    <row r="40" spans="1:6" ht="25.5">
      <c r="A40" s="153" t="s">
        <v>90</v>
      </c>
      <c r="B40" s="409" t="s">
        <v>109</v>
      </c>
      <c r="C40" s="374" t="s">
        <v>261</v>
      </c>
      <c r="D40" s="296">
        <v>0.15</v>
      </c>
      <c r="E40" s="492"/>
      <c r="F40" s="177">
        <f t="shared" si="1"/>
        <v>0</v>
      </c>
    </row>
    <row r="41" spans="1:6" ht="51">
      <c r="A41" s="152" t="s">
        <v>91</v>
      </c>
      <c r="B41" s="401" t="s">
        <v>110</v>
      </c>
      <c r="C41" s="374" t="s">
        <v>262</v>
      </c>
      <c r="D41" s="296">
        <v>41</v>
      </c>
      <c r="E41" s="492"/>
      <c r="F41" s="177">
        <f t="shared" si="1"/>
        <v>0</v>
      </c>
    </row>
    <row r="42" spans="1:6" ht="38.25">
      <c r="A42" s="153" t="s">
        <v>92</v>
      </c>
      <c r="B42" s="404" t="s">
        <v>57</v>
      </c>
      <c r="C42" s="374" t="s">
        <v>261</v>
      </c>
      <c r="D42" s="296">
        <v>41</v>
      </c>
      <c r="E42" s="492"/>
      <c r="F42" s="177">
        <f t="shared" si="1"/>
        <v>0</v>
      </c>
    </row>
    <row r="43" spans="1:6" ht="26.25" thickBot="1">
      <c r="A43" s="152" t="s">
        <v>415</v>
      </c>
      <c r="B43" s="404" t="s">
        <v>70</v>
      </c>
      <c r="C43" s="374" t="s">
        <v>262</v>
      </c>
      <c r="D43" s="296">
        <v>205</v>
      </c>
      <c r="E43" s="492"/>
      <c r="F43" s="177">
        <f t="shared" si="1"/>
        <v>0</v>
      </c>
    </row>
    <row r="44" spans="1:6" ht="19.899999999999999" customHeight="1" thickBot="1">
      <c r="A44" s="136" t="s">
        <v>36</v>
      </c>
      <c r="B44" s="110" t="s">
        <v>11</v>
      </c>
      <c r="C44" s="124"/>
      <c r="D44" s="226"/>
      <c r="E44" s="183"/>
      <c r="F44" s="184">
        <f>SUM(F20:F43)</f>
        <v>0</v>
      </c>
    </row>
    <row r="45" spans="1:6" ht="15" thickBot="1">
      <c r="A45" s="148"/>
      <c r="B45" s="111"/>
      <c r="C45" s="125"/>
      <c r="D45" s="303"/>
      <c r="E45" s="185"/>
      <c r="F45" s="178"/>
    </row>
    <row r="46" spans="1:6" ht="19.899999999999999" customHeight="1" thickBot="1">
      <c r="A46" s="151"/>
      <c r="B46" s="112" t="s">
        <v>37</v>
      </c>
      <c r="C46" s="126"/>
      <c r="D46" s="229"/>
      <c r="E46" s="186"/>
      <c r="F46" s="187"/>
    </row>
    <row r="47" spans="1:6" ht="63.75">
      <c r="A47" s="150"/>
      <c r="B47" s="113" t="s">
        <v>20</v>
      </c>
      <c r="C47" s="119"/>
      <c r="D47" s="157"/>
      <c r="E47" s="174"/>
      <c r="F47" s="175"/>
    </row>
    <row r="48" spans="1:6" ht="76.5">
      <c r="A48" s="152" t="s">
        <v>93</v>
      </c>
      <c r="B48" s="406" t="s">
        <v>114</v>
      </c>
      <c r="C48" s="298" t="s">
        <v>9</v>
      </c>
      <c r="D48" s="325">
        <v>210.6</v>
      </c>
      <c r="E48" s="494"/>
      <c r="F48" s="189">
        <f>D48*E48</f>
        <v>0</v>
      </c>
    </row>
    <row r="49" spans="1:6" ht="32.25" customHeight="1">
      <c r="A49" s="410" t="s">
        <v>94</v>
      </c>
      <c r="B49" s="299" t="s">
        <v>435</v>
      </c>
      <c r="C49" s="294" t="s">
        <v>6</v>
      </c>
      <c r="D49" s="411">
        <v>2</v>
      </c>
      <c r="E49" s="495"/>
      <c r="F49" s="412">
        <f t="shared" ref="F49" si="3">D49*E49</f>
        <v>0</v>
      </c>
    </row>
    <row r="50" spans="1:6" ht="204">
      <c r="A50" s="152" t="s">
        <v>95</v>
      </c>
      <c r="B50" s="413" t="s">
        <v>122</v>
      </c>
      <c r="C50" s="298"/>
      <c r="D50" s="325"/>
      <c r="E50" s="188"/>
      <c r="F50" s="189">
        <f t="shared" ref="F50:F56" si="4">D50*E50</f>
        <v>0</v>
      </c>
    </row>
    <row r="51" spans="1:6">
      <c r="A51" s="153"/>
      <c r="B51" s="414" t="s">
        <v>26</v>
      </c>
      <c r="C51" s="298" t="s">
        <v>6</v>
      </c>
      <c r="D51" s="325">
        <v>6</v>
      </c>
      <c r="E51" s="494"/>
      <c r="F51" s="189">
        <f t="shared" si="4"/>
        <v>0</v>
      </c>
    </row>
    <row r="52" spans="1:6">
      <c r="A52" s="153"/>
      <c r="B52" s="414" t="s">
        <v>118</v>
      </c>
      <c r="C52" s="298" t="s">
        <v>6</v>
      </c>
      <c r="D52" s="325">
        <v>1</v>
      </c>
      <c r="E52" s="494"/>
      <c r="F52" s="189">
        <f t="shared" si="4"/>
        <v>0</v>
      </c>
    </row>
    <row r="53" spans="1:6" ht="102">
      <c r="A53" s="152" t="s">
        <v>96</v>
      </c>
      <c r="B53" s="401" t="s">
        <v>404</v>
      </c>
      <c r="C53" s="374" t="s">
        <v>6</v>
      </c>
      <c r="D53" s="296">
        <v>8</v>
      </c>
      <c r="E53" s="494"/>
      <c r="F53" s="189">
        <f t="shared" si="4"/>
        <v>0</v>
      </c>
    </row>
    <row r="54" spans="1:6" ht="51">
      <c r="A54" s="152" t="s">
        <v>97</v>
      </c>
      <c r="B54" s="401" t="s">
        <v>58</v>
      </c>
      <c r="C54" s="374" t="s">
        <v>6</v>
      </c>
      <c r="D54" s="296">
        <v>8</v>
      </c>
      <c r="E54" s="494"/>
      <c r="F54" s="189">
        <f t="shared" si="4"/>
        <v>0</v>
      </c>
    </row>
    <row r="55" spans="1:6" ht="51">
      <c r="A55" s="152" t="s">
        <v>98</v>
      </c>
      <c r="B55" s="415" t="s">
        <v>112</v>
      </c>
      <c r="C55" s="374" t="s">
        <v>6</v>
      </c>
      <c r="D55" s="302">
        <v>8</v>
      </c>
      <c r="E55" s="494"/>
      <c r="F55" s="189">
        <f t="shared" si="4"/>
        <v>0</v>
      </c>
    </row>
    <row r="56" spans="1:6" ht="90" thickBot="1">
      <c r="A56" s="152" t="s">
        <v>436</v>
      </c>
      <c r="B56" s="401" t="s">
        <v>55</v>
      </c>
      <c r="C56" s="374" t="s">
        <v>9</v>
      </c>
      <c r="D56" s="296">
        <v>40</v>
      </c>
      <c r="E56" s="494"/>
      <c r="F56" s="189">
        <f t="shared" si="4"/>
        <v>0</v>
      </c>
    </row>
    <row r="57" spans="1:6" ht="19.899999999999999" customHeight="1" thickBot="1">
      <c r="A57" s="137" t="s">
        <v>38</v>
      </c>
      <c r="B57" s="114" t="s">
        <v>22</v>
      </c>
      <c r="C57" s="127"/>
      <c r="D57" s="231"/>
      <c r="E57" s="190"/>
      <c r="F57" s="191">
        <f>SUM(F48:F56)</f>
        <v>0</v>
      </c>
    </row>
    <row r="58" spans="1:6" ht="15" thickBot="1">
      <c r="A58" s="148"/>
      <c r="B58" s="106"/>
      <c r="C58" s="121"/>
      <c r="D58" s="224"/>
      <c r="E58" s="178"/>
      <c r="F58" s="178"/>
    </row>
    <row r="59" spans="1:6" ht="19.899999999999999" customHeight="1" thickBot="1">
      <c r="A59" s="149"/>
      <c r="B59" s="115" t="s">
        <v>39</v>
      </c>
      <c r="C59" s="128"/>
      <c r="D59" s="238"/>
      <c r="E59" s="192"/>
      <c r="F59" s="193"/>
    </row>
    <row r="60" spans="1:6" ht="63.75">
      <c r="A60" s="146"/>
      <c r="B60" s="108" t="s">
        <v>8</v>
      </c>
      <c r="C60" s="123"/>
      <c r="D60" s="159"/>
      <c r="E60" s="181"/>
      <c r="F60" s="182"/>
    </row>
    <row r="61" spans="1:6" ht="25.5">
      <c r="A61" s="152" t="s">
        <v>99</v>
      </c>
      <c r="B61" s="401" t="s">
        <v>41</v>
      </c>
      <c r="C61" s="374" t="s">
        <v>15</v>
      </c>
      <c r="D61" s="296">
        <v>7</v>
      </c>
      <c r="E61" s="496"/>
      <c r="F61" s="177">
        <f>D61*E61</f>
        <v>0</v>
      </c>
    </row>
    <row r="62" spans="1:6" ht="25.5">
      <c r="A62" s="152" t="s">
        <v>100</v>
      </c>
      <c r="B62" s="401" t="s">
        <v>59</v>
      </c>
      <c r="C62" s="374" t="s">
        <v>28</v>
      </c>
      <c r="D62" s="296">
        <v>12</v>
      </c>
      <c r="E62" s="496"/>
      <c r="F62" s="177">
        <f t="shared" ref="F62:F70" si="5">D62*E62</f>
        <v>0</v>
      </c>
    </row>
    <row r="63" spans="1:6" ht="25.5">
      <c r="A63" s="152" t="s">
        <v>101</v>
      </c>
      <c r="B63" s="416" t="s">
        <v>42</v>
      </c>
      <c r="C63" s="374" t="s">
        <v>9</v>
      </c>
      <c r="D63" s="373">
        <v>210.6</v>
      </c>
      <c r="E63" s="496"/>
      <c r="F63" s="177">
        <f t="shared" si="5"/>
        <v>0</v>
      </c>
    </row>
    <row r="64" spans="1:6" ht="25.5">
      <c r="A64" s="152" t="s">
        <v>102</v>
      </c>
      <c r="B64" s="406" t="s">
        <v>420</v>
      </c>
      <c r="C64" s="374" t="s">
        <v>262</v>
      </c>
      <c r="D64" s="296">
        <v>5</v>
      </c>
      <c r="E64" s="496"/>
      <c r="F64" s="177">
        <f t="shared" si="5"/>
        <v>0</v>
      </c>
    </row>
    <row r="65" spans="1:6" ht="25.5">
      <c r="A65" s="152" t="s">
        <v>103</v>
      </c>
      <c r="B65" s="406" t="s">
        <v>421</v>
      </c>
      <c r="C65" s="374" t="s">
        <v>262</v>
      </c>
      <c r="D65" s="296">
        <v>5</v>
      </c>
      <c r="E65" s="496"/>
      <c r="F65" s="177">
        <f t="shared" si="5"/>
        <v>0</v>
      </c>
    </row>
    <row r="66" spans="1:6" ht="38.25">
      <c r="A66" s="297" t="s">
        <v>104</v>
      </c>
      <c r="B66" s="416" t="s">
        <v>419</v>
      </c>
      <c r="C66" s="374" t="s">
        <v>9</v>
      </c>
      <c r="D66" s="373">
        <v>210.6</v>
      </c>
      <c r="E66" s="496"/>
      <c r="F66" s="177">
        <f t="shared" ref="F66:F67" si="6">D66*E66</f>
        <v>0</v>
      </c>
    </row>
    <row r="67" spans="1:6" ht="38.25">
      <c r="A67" s="297" t="s">
        <v>105</v>
      </c>
      <c r="B67" s="415" t="s">
        <v>268</v>
      </c>
      <c r="C67" s="374" t="s">
        <v>6</v>
      </c>
      <c r="D67" s="373">
        <v>7</v>
      </c>
      <c r="E67" s="496"/>
      <c r="F67" s="177">
        <f t="shared" si="6"/>
        <v>0</v>
      </c>
    </row>
    <row r="68" spans="1:6" ht="51">
      <c r="A68" s="152" t="s">
        <v>106</v>
      </c>
      <c r="B68" s="415" t="s">
        <v>269</v>
      </c>
      <c r="C68" s="374" t="s">
        <v>9</v>
      </c>
      <c r="D68" s="296">
        <v>210.6</v>
      </c>
      <c r="E68" s="496"/>
      <c r="F68" s="177">
        <f t="shared" si="5"/>
        <v>0</v>
      </c>
    </row>
    <row r="69" spans="1:6" ht="102">
      <c r="A69" s="152" t="s">
        <v>107</v>
      </c>
      <c r="B69" s="417" t="s">
        <v>47</v>
      </c>
      <c r="C69" s="374" t="s">
        <v>9</v>
      </c>
      <c r="D69" s="296">
        <v>210.6</v>
      </c>
      <c r="E69" s="496"/>
      <c r="F69" s="177">
        <f t="shared" si="5"/>
        <v>0</v>
      </c>
    </row>
    <row r="70" spans="1:6" ht="51.75" thickBot="1">
      <c r="A70" s="152" t="s">
        <v>108</v>
      </c>
      <c r="B70" s="401" t="s">
        <v>422</v>
      </c>
      <c r="C70" s="374" t="s">
        <v>7</v>
      </c>
      <c r="D70" s="296">
        <v>1</v>
      </c>
      <c r="E70" s="496"/>
      <c r="F70" s="177">
        <f t="shared" si="5"/>
        <v>0</v>
      </c>
    </row>
    <row r="71" spans="1:6" ht="19.899999999999999" customHeight="1" thickBot="1">
      <c r="A71" s="138" t="s">
        <v>40</v>
      </c>
      <c r="B71" s="116" t="s">
        <v>10</v>
      </c>
      <c r="C71" s="129"/>
      <c r="D71" s="301"/>
      <c r="E71" s="194"/>
      <c r="F71" s="195">
        <f>SUM(F61:F70)</f>
        <v>0</v>
      </c>
    </row>
    <row r="72" spans="1:6" ht="15" thickBot="1"/>
    <row r="73" spans="1:6" ht="19.899999999999999" customHeight="1" thickBot="1">
      <c r="A73" s="139"/>
      <c r="B73" s="140" t="s">
        <v>253</v>
      </c>
      <c r="C73" s="141"/>
      <c r="D73" s="142"/>
      <c r="E73" s="143"/>
      <c r="F73" s="144">
        <f>F14+F44+F57+F71</f>
        <v>0</v>
      </c>
    </row>
    <row r="74" spans="1:6">
      <c r="A74" s="118"/>
      <c r="B74" s="396"/>
      <c r="E74" s="396"/>
      <c r="F74" s="396"/>
    </row>
    <row r="75" spans="1:6">
      <c r="A75" s="118"/>
      <c r="B75" s="396"/>
      <c r="E75" s="396"/>
      <c r="F75" s="396"/>
    </row>
    <row r="76" spans="1:6">
      <c r="A76" s="118"/>
      <c r="B76" s="396"/>
      <c r="E76" s="396"/>
      <c r="F76" s="396"/>
    </row>
    <row r="77" spans="1:6">
      <c r="A77" s="118"/>
      <c r="B77" s="396"/>
      <c r="E77" s="396"/>
      <c r="F77" s="396"/>
    </row>
    <row r="78" spans="1:6">
      <c r="A78" s="118"/>
      <c r="B78" s="396"/>
      <c r="E78" s="396"/>
      <c r="F78" s="396"/>
    </row>
    <row r="79" spans="1:6">
      <c r="A79" s="118"/>
      <c r="B79" s="396"/>
      <c r="E79" s="396"/>
      <c r="F79" s="396"/>
    </row>
    <row r="80" spans="1:6">
      <c r="A80" s="118"/>
      <c r="B80" s="396"/>
      <c r="E80" s="396"/>
      <c r="F80" s="396"/>
    </row>
    <row r="81" spans="1:6">
      <c r="A81" s="118"/>
      <c r="B81" s="396"/>
      <c r="E81" s="396"/>
      <c r="F81" s="396"/>
    </row>
    <row r="82" spans="1:6">
      <c r="A82" s="118"/>
      <c r="B82" s="396"/>
      <c r="E82" s="396"/>
      <c r="F82" s="396"/>
    </row>
    <row r="83" spans="1:6">
      <c r="A83" s="118"/>
      <c r="B83" s="396"/>
      <c r="E83" s="396"/>
      <c r="F83" s="396"/>
    </row>
    <row r="84" spans="1:6">
      <c r="A84" s="118"/>
      <c r="B84" s="396"/>
      <c r="E84" s="396"/>
      <c r="F84" s="396"/>
    </row>
    <row r="85" spans="1:6">
      <c r="A85" s="118"/>
      <c r="B85" s="396"/>
      <c r="E85" s="396"/>
      <c r="F85" s="396"/>
    </row>
    <row r="86" spans="1:6">
      <c r="A86" s="118"/>
      <c r="B86" s="396"/>
      <c r="E86" s="396"/>
      <c r="F86" s="396"/>
    </row>
    <row r="87" spans="1:6">
      <c r="A87" s="118"/>
      <c r="B87" s="396"/>
      <c r="E87" s="396"/>
      <c r="F87" s="396"/>
    </row>
    <row r="88" spans="1:6">
      <c r="A88" s="118"/>
      <c r="B88" s="396"/>
      <c r="E88" s="396"/>
      <c r="F88" s="396"/>
    </row>
    <row r="89" spans="1:6">
      <c r="A89" s="118"/>
      <c r="B89" s="396"/>
      <c r="E89" s="396"/>
      <c r="F89" s="396"/>
    </row>
    <row r="90" spans="1:6">
      <c r="A90" s="118"/>
      <c r="B90" s="396"/>
      <c r="E90" s="396"/>
      <c r="F90" s="396"/>
    </row>
    <row r="91" spans="1:6">
      <c r="A91" s="118"/>
      <c r="B91" s="396"/>
      <c r="E91" s="396"/>
      <c r="F91" s="396"/>
    </row>
    <row r="92" spans="1:6">
      <c r="A92" s="118"/>
      <c r="B92" s="396"/>
      <c r="E92" s="396"/>
      <c r="F92" s="396"/>
    </row>
    <row r="93" spans="1:6">
      <c r="A93" s="118"/>
      <c r="B93" s="396"/>
      <c r="E93" s="396"/>
      <c r="F93" s="396"/>
    </row>
    <row r="94" spans="1:6">
      <c r="A94" s="118"/>
      <c r="B94" s="396"/>
      <c r="E94" s="396"/>
      <c r="F94" s="396"/>
    </row>
    <row r="95" spans="1:6">
      <c r="A95" s="118"/>
      <c r="B95" s="396"/>
      <c r="E95" s="396"/>
      <c r="F95" s="396"/>
    </row>
    <row r="96" spans="1:6">
      <c r="A96" s="118"/>
      <c r="B96" s="396"/>
      <c r="E96" s="396"/>
      <c r="F96" s="396"/>
    </row>
    <row r="97" spans="1:6">
      <c r="A97" s="118"/>
      <c r="B97" s="396"/>
      <c r="E97" s="396"/>
      <c r="F97" s="396"/>
    </row>
    <row r="98" spans="1:6">
      <c r="A98" s="118"/>
      <c r="B98" s="396"/>
      <c r="E98" s="396"/>
      <c r="F98" s="396"/>
    </row>
    <row r="99" spans="1:6">
      <c r="A99" s="118"/>
      <c r="B99" s="396"/>
      <c r="E99" s="396"/>
      <c r="F99" s="396"/>
    </row>
    <row r="100" spans="1:6">
      <c r="A100" s="118"/>
      <c r="B100" s="396"/>
      <c r="E100" s="396"/>
      <c r="F100" s="396"/>
    </row>
  </sheetData>
  <sheetProtection algorithmName="SHA-512" hashValue="TX85a5p4nfhl4mIz5fhyUe8cU7knhwNLcERtSgqA5tNBgWgZaPuAU6qyqRIWezberhNq7Pl5Ff5nIr8oxsnO/g==" saltValue="gaKrMnTQ59CZl7uQ0vznSg==" spinCount="100000" sheet="1" objects="1" scenarios="1"/>
  <phoneticPr fontId="0" type="noConversion"/>
  <pageMargins left="0.7" right="0.7" top="0.75" bottom="0.75" header="0.3" footer="0.3"/>
  <pageSetup paperSize="9" orientation="portrait" r:id="rId1"/>
  <headerFooter alignWithMargins="0">
    <oddFooter>&amp;C&amp;P/&amp;N</oddFooter>
  </headerFooter>
  <rowBreaks count="1" manualBreakCount="1">
    <brk id="1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90"/>
  <sheetViews>
    <sheetView view="pageBreakPreview" zoomScaleNormal="100" zoomScaleSheetLayoutView="100" workbookViewId="0">
      <pane ySplit="3" topLeftCell="A4" activePane="bottomLeft" state="frozen"/>
      <selection pane="bottomLeft" activeCell="E52" sqref="E52:E60"/>
    </sheetView>
  </sheetViews>
  <sheetFormatPr defaultColWidth="9.140625" defaultRowHeight="12.75"/>
  <cols>
    <col min="1" max="1" width="6.140625" style="155" customWidth="1"/>
    <col min="2" max="2" width="44" style="117" customWidth="1"/>
    <col min="3" max="3" width="6.5703125" style="118" bestFit="1" customWidth="1"/>
    <col min="4" max="4" width="8.42578125" style="156" bestFit="1" customWidth="1"/>
    <col min="5" max="5" width="10.42578125" style="172" customWidth="1"/>
    <col min="6" max="6" width="13.42578125" style="172" bestFit="1" customWidth="1"/>
    <col min="7" max="16384" width="9.140625" style="396"/>
  </cols>
  <sheetData>
    <row r="1" spans="1:6" ht="19.899999999999999" customHeight="1">
      <c r="A1" s="76" t="s">
        <v>123</v>
      </c>
      <c r="B1" s="85" t="s">
        <v>124</v>
      </c>
    </row>
    <row r="2" spans="1:6" ht="13.5" thickBot="1">
      <c r="A2" s="76"/>
      <c r="B2" s="85"/>
    </row>
    <row r="3" spans="1:6" ht="26.25" thickBot="1">
      <c r="A3" s="134" t="s">
        <v>0</v>
      </c>
      <c r="B3" s="105" t="s">
        <v>1</v>
      </c>
      <c r="C3" s="105" t="s">
        <v>2</v>
      </c>
      <c r="D3" s="135" t="s">
        <v>3</v>
      </c>
      <c r="E3" s="418" t="s">
        <v>4</v>
      </c>
      <c r="F3" s="173" t="s">
        <v>5</v>
      </c>
    </row>
    <row r="4" spans="1:6" s="398" customFormat="1" ht="13.5" thickBot="1">
      <c r="A4" s="277"/>
      <c r="B4" s="274"/>
      <c r="C4" s="274"/>
      <c r="D4" s="275"/>
      <c r="E4" s="276"/>
      <c r="F4" s="278"/>
    </row>
    <row r="5" spans="1:6" ht="19.899999999999999" customHeight="1" thickBot="1">
      <c r="A5" s="145"/>
      <c r="B5" s="381" t="s">
        <v>29</v>
      </c>
      <c r="C5" s="382"/>
      <c r="D5" s="383"/>
      <c r="E5" s="384"/>
      <c r="F5" s="385"/>
    </row>
    <row r="6" spans="1:6" ht="25.5">
      <c r="A6" s="146" t="s">
        <v>62</v>
      </c>
      <c r="B6" s="86" t="s">
        <v>45</v>
      </c>
      <c r="C6" s="120" t="s">
        <v>9</v>
      </c>
      <c r="D6" s="158">
        <v>224.1</v>
      </c>
      <c r="E6" s="492"/>
      <c r="F6" s="177">
        <f t="shared" ref="F6:F10" si="0">D6*E6</f>
        <v>0</v>
      </c>
    </row>
    <row r="7" spans="1:6" ht="25.5">
      <c r="A7" s="147" t="s">
        <v>69</v>
      </c>
      <c r="B7" s="401" t="s">
        <v>24</v>
      </c>
      <c r="C7" s="120" t="s">
        <v>6</v>
      </c>
      <c r="D7" s="158">
        <v>9</v>
      </c>
      <c r="E7" s="492"/>
      <c r="F7" s="177">
        <f t="shared" si="0"/>
        <v>0</v>
      </c>
    </row>
    <row r="8" spans="1:6" ht="38.25">
      <c r="A8" s="146" t="s">
        <v>68</v>
      </c>
      <c r="B8" s="402" t="s">
        <v>46</v>
      </c>
      <c r="C8" s="120" t="s">
        <v>9</v>
      </c>
      <c r="D8" s="158">
        <v>2.6</v>
      </c>
      <c r="E8" s="492"/>
      <c r="F8" s="177">
        <f t="shared" si="0"/>
        <v>0</v>
      </c>
    </row>
    <row r="9" spans="1:6" ht="38.25">
      <c r="A9" s="147" t="s">
        <v>67</v>
      </c>
      <c r="B9" s="86" t="s">
        <v>49</v>
      </c>
      <c r="C9" s="374" t="s">
        <v>262</v>
      </c>
      <c r="D9" s="158">
        <v>5</v>
      </c>
      <c r="E9" s="492"/>
      <c r="F9" s="177">
        <f t="shared" si="0"/>
        <v>0</v>
      </c>
    </row>
    <row r="10" spans="1:6" ht="39" thickBot="1">
      <c r="A10" s="150" t="s">
        <v>66</v>
      </c>
      <c r="B10" s="423" t="s">
        <v>53</v>
      </c>
      <c r="C10" s="424" t="s">
        <v>9</v>
      </c>
      <c r="D10" s="387">
        <v>2</v>
      </c>
      <c r="E10" s="497"/>
      <c r="F10" s="272">
        <f t="shared" si="0"/>
        <v>0</v>
      </c>
    </row>
    <row r="11" spans="1:6" ht="19.899999999999999" customHeight="1" thickBot="1">
      <c r="A11" s="390" t="s">
        <v>34</v>
      </c>
      <c r="B11" s="391" t="s">
        <v>12</v>
      </c>
      <c r="C11" s="392"/>
      <c r="D11" s="425"/>
      <c r="E11" s="394"/>
      <c r="F11" s="395">
        <f>SUM(F6:F10)</f>
        <v>0</v>
      </c>
    </row>
    <row r="12" spans="1:6" ht="13.5" thickBot="1">
      <c r="A12" s="388"/>
      <c r="B12" s="111"/>
      <c r="C12" s="125"/>
      <c r="D12" s="165"/>
      <c r="E12" s="185"/>
      <c r="F12" s="389"/>
    </row>
    <row r="13" spans="1:6" ht="19.899999999999999" customHeight="1" thickBot="1">
      <c r="A13" s="149"/>
      <c r="B13" s="107" t="s">
        <v>35</v>
      </c>
      <c r="C13" s="122"/>
      <c r="D13" s="162"/>
      <c r="E13" s="179"/>
      <c r="F13" s="180"/>
    </row>
    <row r="14" spans="1:6" ht="63.75">
      <c r="A14" s="150"/>
      <c r="B14" s="108" t="s">
        <v>48</v>
      </c>
      <c r="C14" s="123"/>
      <c r="D14" s="163"/>
      <c r="E14" s="181"/>
      <c r="F14" s="182"/>
    </row>
    <row r="15" spans="1:6" ht="38.25">
      <c r="A15" s="146"/>
      <c r="B15" s="109" t="s">
        <v>21</v>
      </c>
      <c r="C15" s="120"/>
      <c r="D15" s="160"/>
      <c r="E15" s="176"/>
      <c r="F15" s="177"/>
    </row>
    <row r="16" spans="1:6" ht="63.75">
      <c r="A16" s="146"/>
      <c r="B16" s="109" t="s">
        <v>119</v>
      </c>
      <c r="C16" s="120"/>
      <c r="D16" s="160"/>
      <c r="E16" s="176"/>
      <c r="F16" s="177"/>
    </row>
    <row r="17" spans="1:6" ht="38.25">
      <c r="A17" s="146" t="s">
        <v>71</v>
      </c>
      <c r="B17" s="86" t="s">
        <v>50</v>
      </c>
      <c r="C17" s="120" t="s">
        <v>261</v>
      </c>
      <c r="D17" s="158">
        <v>29</v>
      </c>
      <c r="E17" s="492"/>
      <c r="F17" s="177">
        <f>D17*E17</f>
        <v>0</v>
      </c>
    </row>
    <row r="18" spans="1:6" ht="38.25">
      <c r="A18" s="147" t="s">
        <v>72</v>
      </c>
      <c r="B18" s="300" t="s">
        <v>403</v>
      </c>
      <c r="C18" s="120" t="s">
        <v>261</v>
      </c>
      <c r="D18" s="158">
        <v>47</v>
      </c>
      <c r="E18" s="492"/>
      <c r="F18" s="177">
        <f t="shared" ref="F18:F35" si="1">D18*E18</f>
        <v>0</v>
      </c>
    </row>
    <row r="19" spans="1:6" ht="25.5">
      <c r="A19" s="146" t="s">
        <v>73</v>
      </c>
      <c r="B19" s="86" t="s">
        <v>43</v>
      </c>
      <c r="C19" s="120" t="s">
        <v>261</v>
      </c>
      <c r="D19" s="158">
        <v>1</v>
      </c>
      <c r="E19" s="492"/>
      <c r="F19" s="177">
        <f t="shared" si="1"/>
        <v>0</v>
      </c>
    </row>
    <row r="20" spans="1:6" ht="51">
      <c r="A20" s="147" t="s">
        <v>74</v>
      </c>
      <c r="B20" s="300" t="s">
        <v>258</v>
      </c>
      <c r="C20" s="120"/>
      <c r="D20" s="158"/>
      <c r="E20" s="176"/>
      <c r="F20" s="176">
        <f t="shared" si="1"/>
        <v>0</v>
      </c>
    </row>
    <row r="21" spans="1:6" ht="14.25">
      <c r="A21" s="146"/>
      <c r="B21" s="86" t="s">
        <v>54</v>
      </c>
      <c r="C21" s="120" t="s">
        <v>261</v>
      </c>
      <c r="D21" s="158">
        <v>270</v>
      </c>
      <c r="E21" s="492"/>
      <c r="F21" s="176">
        <f t="shared" si="1"/>
        <v>0</v>
      </c>
    </row>
    <row r="22" spans="1:6" ht="38.25">
      <c r="A22" s="146" t="s">
        <v>75</v>
      </c>
      <c r="B22" s="419" t="s">
        <v>25</v>
      </c>
      <c r="C22" s="374" t="s">
        <v>262</v>
      </c>
      <c r="D22" s="158">
        <v>645</v>
      </c>
      <c r="E22" s="492"/>
      <c r="F22" s="177">
        <f t="shared" si="1"/>
        <v>0</v>
      </c>
    </row>
    <row r="23" spans="1:6" ht="63.75">
      <c r="A23" s="146" t="s">
        <v>76</v>
      </c>
      <c r="B23" s="86" t="s">
        <v>51</v>
      </c>
      <c r="C23" s="120" t="s">
        <v>6</v>
      </c>
      <c r="D23" s="158">
        <v>8</v>
      </c>
      <c r="E23" s="492"/>
      <c r="F23" s="177">
        <f t="shared" si="1"/>
        <v>0</v>
      </c>
    </row>
    <row r="24" spans="1:6" ht="38.25">
      <c r="A24" s="147" t="s">
        <v>77</v>
      </c>
      <c r="B24" s="86" t="s">
        <v>44</v>
      </c>
      <c r="C24" s="374" t="s">
        <v>262</v>
      </c>
      <c r="D24" s="158">
        <v>258</v>
      </c>
      <c r="E24" s="492"/>
      <c r="F24" s="177">
        <f t="shared" si="1"/>
        <v>0</v>
      </c>
    </row>
    <row r="25" spans="1:6" ht="51">
      <c r="A25" s="146" t="s">
        <v>78</v>
      </c>
      <c r="B25" s="300" t="s">
        <v>113</v>
      </c>
      <c r="C25" s="120" t="s">
        <v>261</v>
      </c>
      <c r="D25" s="158">
        <v>26.5</v>
      </c>
      <c r="E25" s="492"/>
      <c r="F25" s="177">
        <f t="shared" si="1"/>
        <v>0</v>
      </c>
    </row>
    <row r="26" spans="1:6" ht="63.75">
      <c r="A26" s="147" t="s">
        <v>79</v>
      </c>
      <c r="B26" s="300" t="s">
        <v>414</v>
      </c>
      <c r="C26" s="120" t="s">
        <v>261</v>
      </c>
      <c r="D26" s="158">
        <v>78.44</v>
      </c>
      <c r="E26" s="492"/>
      <c r="F26" s="177">
        <f t="shared" si="1"/>
        <v>0</v>
      </c>
    </row>
    <row r="27" spans="1:6" ht="89.25">
      <c r="A27" s="146" t="s">
        <v>80</v>
      </c>
      <c r="B27" s="86" t="s">
        <v>111</v>
      </c>
      <c r="C27" s="120" t="s">
        <v>261</v>
      </c>
      <c r="D27" s="158">
        <v>164</v>
      </c>
      <c r="E27" s="492"/>
      <c r="F27" s="177">
        <f t="shared" si="1"/>
        <v>0</v>
      </c>
    </row>
    <row r="28" spans="1:6" ht="51">
      <c r="A28" s="146" t="s">
        <v>81</v>
      </c>
      <c r="B28" s="420" t="s">
        <v>417</v>
      </c>
      <c r="C28" s="120" t="s">
        <v>261</v>
      </c>
      <c r="D28" s="158">
        <v>28.2</v>
      </c>
      <c r="E28" s="492"/>
      <c r="F28" s="177">
        <f t="shared" si="1"/>
        <v>0</v>
      </c>
    </row>
    <row r="29" spans="1:6" ht="38.25">
      <c r="A29" s="146" t="s">
        <v>82</v>
      </c>
      <c r="B29" s="420" t="s">
        <v>418</v>
      </c>
      <c r="C29" s="120" t="s">
        <v>261</v>
      </c>
      <c r="D29" s="158">
        <v>18.8</v>
      </c>
      <c r="E29" s="492"/>
      <c r="F29" s="177">
        <f t="shared" si="1"/>
        <v>0</v>
      </c>
    </row>
    <row r="30" spans="1:6" ht="38.25">
      <c r="A30" s="146" t="s">
        <v>83</v>
      </c>
      <c r="B30" s="419" t="s">
        <v>416</v>
      </c>
      <c r="C30" s="120" t="s">
        <v>9</v>
      </c>
      <c r="D30" s="158">
        <v>224.1</v>
      </c>
      <c r="E30" s="492"/>
      <c r="F30" s="177">
        <f t="shared" si="1"/>
        <v>0</v>
      </c>
    </row>
    <row r="31" spans="1:6" ht="38.25">
      <c r="A31" s="146" t="s">
        <v>89</v>
      </c>
      <c r="B31" s="419" t="s">
        <v>52</v>
      </c>
      <c r="C31" s="120" t="s">
        <v>261</v>
      </c>
      <c r="D31" s="158">
        <v>162</v>
      </c>
      <c r="E31" s="492"/>
      <c r="F31" s="177">
        <f t="shared" si="1"/>
        <v>0</v>
      </c>
    </row>
    <row r="32" spans="1:6" ht="38.25">
      <c r="A32" s="146" t="s">
        <v>88</v>
      </c>
      <c r="B32" s="409" t="s">
        <v>109</v>
      </c>
      <c r="C32" s="120" t="s">
        <v>261</v>
      </c>
      <c r="D32" s="158">
        <v>0.15</v>
      </c>
      <c r="E32" s="492"/>
      <c r="F32" s="177">
        <f t="shared" si="1"/>
        <v>0</v>
      </c>
    </row>
    <row r="33" spans="1:6" ht="51">
      <c r="A33" s="146" t="s">
        <v>87</v>
      </c>
      <c r="B33" s="86" t="s">
        <v>110</v>
      </c>
      <c r="C33" s="374" t="s">
        <v>262</v>
      </c>
      <c r="D33" s="158">
        <v>94.5</v>
      </c>
      <c r="E33" s="492"/>
      <c r="F33" s="177">
        <f t="shared" si="1"/>
        <v>0</v>
      </c>
    </row>
    <row r="34" spans="1:6" ht="38.25">
      <c r="A34" s="146" t="s">
        <v>86</v>
      </c>
      <c r="B34" s="300" t="s">
        <v>57</v>
      </c>
      <c r="C34" s="374" t="s">
        <v>261</v>
      </c>
      <c r="D34" s="158">
        <v>29</v>
      </c>
      <c r="E34" s="492"/>
      <c r="F34" s="177">
        <f t="shared" si="1"/>
        <v>0</v>
      </c>
    </row>
    <row r="35" spans="1:6" ht="26.25" thickBot="1">
      <c r="A35" s="146" t="s">
        <v>85</v>
      </c>
      <c r="B35" s="300" t="s">
        <v>70</v>
      </c>
      <c r="C35" s="374" t="s">
        <v>262</v>
      </c>
      <c r="D35" s="158">
        <v>145</v>
      </c>
      <c r="E35" s="492"/>
      <c r="F35" s="177">
        <f t="shared" si="1"/>
        <v>0</v>
      </c>
    </row>
    <row r="36" spans="1:6" ht="19.899999999999999" customHeight="1" thickBot="1">
      <c r="A36" s="136" t="s">
        <v>36</v>
      </c>
      <c r="B36" s="110" t="s">
        <v>11</v>
      </c>
      <c r="C36" s="124"/>
      <c r="D36" s="164"/>
      <c r="E36" s="183"/>
      <c r="F36" s="184">
        <f>SUM(F17:F35)</f>
        <v>0</v>
      </c>
    </row>
    <row r="37" spans="1:6" ht="13.5" thickBot="1">
      <c r="A37" s="148"/>
      <c r="B37" s="111"/>
      <c r="C37" s="125"/>
      <c r="D37" s="165"/>
      <c r="E37" s="185"/>
      <c r="F37" s="178"/>
    </row>
    <row r="38" spans="1:6" ht="19.899999999999999" customHeight="1" thickBot="1">
      <c r="A38" s="151"/>
      <c r="B38" s="112" t="s">
        <v>37</v>
      </c>
      <c r="C38" s="126"/>
      <c r="D38" s="166"/>
      <c r="E38" s="186"/>
      <c r="F38" s="187"/>
    </row>
    <row r="39" spans="1:6" ht="63.75">
      <c r="A39" s="150"/>
      <c r="B39" s="113" t="s">
        <v>20</v>
      </c>
      <c r="C39" s="119"/>
      <c r="D39" s="167"/>
      <c r="E39" s="174"/>
      <c r="F39" s="175"/>
    </row>
    <row r="40" spans="1:6" ht="76.5">
      <c r="A40" s="147" t="s">
        <v>93</v>
      </c>
      <c r="B40" s="86" t="s">
        <v>423</v>
      </c>
      <c r="C40" s="120" t="s">
        <v>9</v>
      </c>
      <c r="D40" s="158">
        <v>224.1</v>
      </c>
      <c r="E40" s="498"/>
      <c r="F40" s="189">
        <f>D40*E40</f>
        <v>0</v>
      </c>
    </row>
    <row r="41" spans="1:6" ht="216.75">
      <c r="A41" s="147" t="s">
        <v>94</v>
      </c>
      <c r="B41" s="86" t="s">
        <v>408</v>
      </c>
      <c r="C41" s="120"/>
      <c r="D41" s="158"/>
      <c r="E41" s="295"/>
      <c r="F41" s="189">
        <f t="shared" ref="F41:F47" si="2">D41*E41</f>
        <v>0</v>
      </c>
    </row>
    <row r="42" spans="1:6">
      <c r="A42" s="147"/>
      <c r="B42" s="421" t="s">
        <v>27</v>
      </c>
      <c r="C42" s="120" t="s">
        <v>6</v>
      </c>
      <c r="D42" s="158">
        <v>1</v>
      </c>
      <c r="E42" s="498"/>
      <c r="F42" s="189">
        <f t="shared" si="2"/>
        <v>0</v>
      </c>
    </row>
    <row r="43" spans="1:6" ht="51">
      <c r="A43" s="146" t="s">
        <v>95</v>
      </c>
      <c r="B43" s="419" t="s">
        <v>409</v>
      </c>
      <c r="C43" s="120" t="s">
        <v>6</v>
      </c>
      <c r="D43" s="158">
        <v>1</v>
      </c>
      <c r="E43" s="498"/>
      <c r="F43" s="189">
        <f t="shared" si="2"/>
        <v>0</v>
      </c>
    </row>
    <row r="44" spans="1:6" ht="25.5">
      <c r="A44" s="152" t="s">
        <v>96</v>
      </c>
      <c r="B44" s="86" t="s">
        <v>128</v>
      </c>
      <c r="C44" s="120"/>
      <c r="D44" s="158"/>
      <c r="E44" s="498"/>
      <c r="F44" s="189">
        <f t="shared" si="2"/>
        <v>0</v>
      </c>
    </row>
    <row r="45" spans="1:6">
      <c r="A45" s="153"/>
      <c r="B45" s="422" t="s">
        <v>129</v>
      </c>
      <c r="C45" s="120" t="s">
        <v>6</v>
      </c>
      <c r="D45" s="158">
        <v>1</v>
      </c>
      <c r="E45" s="498"/>
      <c r="F45" s="189">
        <f t="shared" si="2"/>
        <v>0</v>
      </c>
    </row>
    <row r="46" spans="1:6">
      <c r="A46" s="153"/>
      <c r="B46" s="422" t="s">
        <v>130</v>
      </c>
      <c r="C46" s="120" t="s">
        <v>6</v>
      </c>
      <c r="D46" s="158">
        <v>2</v>
      </c>
      <c r="E46" s="498"/>
      <c r="F46" s="189">
        <f t="shared" si="2"/>
        <v>0</v>
      </c>
    </row>
    <row r="47" spans="1:6" ht="26.25" thickBot="1">
      <c r="A47" s="146"/>
      <c r="B47" s="422" t="s">
        <v>263</v>
      </c>
      <c r="C47" s="120" t="s">
        <v>6</v>
      </c>
      <c r="D47" s="158">
        <v>2</v>
      </c>
      <c r="E47" s="498"/>
      <c r="F47" s="189">
        <f t="shared" si="2"/>
        <v>0</v>
      </c>
    </row>
    <row r="48" spans="1:6" ht="19.899999999999999" customHeight="1" thickBot="1">
      <c r="A48" s="137" t="s">
        <v>38</v>
      </c>
      <c r="B48" s="114" t="s">
        <v>22</v>
      </c>
      <c r="C48" s="127"/>
      <c r="D48" s="168"/>
      <c r="E48" s="190"/>
      <c r="F48" s="191">
        <f>SUM(F39:F47)</f>
        <v>0</v>
      </c>
    </row>
    <row r="49" spans="1:6" ht="13.5" thickBot="1">
      <c r="A49" s="148"/>
      <c r="B49" s="106"/>
      <c r="C49" s="121"/>
      <c r="D49" s="161"/>
      <c r="E49" s="178"/>
      <c r="F49" s="178"/>
    </row>
    <row r="50" spans="1:6" ht="19.899999999999999" customHeight="1" thickBot="1">
      <c r="A50" s="149"/>
      <c r="B50" s="115" t="s">
        <v>39</v>
      </c>
      <c r="C50" s="128"/>
      <c r="D50" s="169"/>
      <c r="E50" s="192"/>
      <c r="F50" s="193"/>
    </row>
    <row r="51" spans="1:6" ht="76.5">
      <c r="A51" s="146"/>
      <c r="B51" s="108" t="s">
        <v>8</v>
      </c>
      <c r="C51" s="123"/>
      <c r="D51" s="163"/>
      <c r="E51" s="181"/>
      <c r="F51" s="182"/>
    </row>
    <row r="52" spans="1:6" ht="25.5">
      <c r="A52" s="147" t="s">
        <v>99</v>
      </c>
      <c r="B52" s="86" t="s">
        <v>41</v>
      </c>
      <c r="C52" s="120" t="s">
        <v>15</v>
      </c>
      <c r="D52" s="158">
        <v>7</v>
      </c>
      <c r="E52" s="496"/>
      <c r="F52" s="177">
        <f>D52*E52</f>
        <v>0</v>
      </c>
    </row>
    <row r="53" spans="1:6" ht="25.5">
      <c r="A53" s="147" t="s">
        <v>100</v>
      </c>
      <c r="B53" s="86" t="s">
        <v>59</v>
      </c>
      <c r="C53" s="120" t="s">
        <v>28</v>
      </c>
      <c r="D53" s="158">
        <v>12</v>
      </c>
      <c r="E53" s="496"/>
      <c r="F53" s="177">
        <f t="shared" ref="F53:F60" si="3">D53*E53</f>
        <v>0</v>
      </c>
    </row>
    <row r="54" spans="1:6" ht="25.5">
      <c r="A54" s="147" t="s">
        <v>101</v>
      </c>
      <c r="B54" s="416" t="s">
        <v>42</v>
      </c>
      <c r="C54" s="374" t="s">
        <v>9</v>
      </c>
      <c r="D54" s="373">
        <v>224.1</v>
      </c>
      <c r="E54" s="496"/>
      <c r="F54" s="177">
        <f t="shared" si="3"/>
        <v>0</v>
      </c>
    </row>
    <row r="55" spans="1:6" ht="25.5">
      <c r="A55" s="147" t="s">
        <v>102</v>
      </c>
      <c r="B55" s="419" t="s">
        <v>424</v>
      </c>
      <c r="C55" s="120" t="s">
        <v>262</v>
      </c>
      <c r="D55" s="158">
        <v>5</v>
      </c>
      <c r="E55" s="496"/>
      <c r="F55" s="177">
        <f t="shared" si="3"/>
        <v>0</v>
      </c>
    </row>
    <row r="56" spans="1:6" ht="25.5">
      <c r="A56" s="147" t="s">
        <v>103</v>
      </c>
      <c r="B56" s="419" t="s">
        <v>425</v>
      </c>
      <c r="C56" s="120" t="s">
        <v>262</v>
      </c>
      <c r="D56" s="158">
        <v>5</v>
      </c>
      <c r="E56" s="496"/>
      <c r="F56" s="177">
        <f t="shared" si="3"/>
        <v>0</v>
      </c>
    </row>
    <row r="57" spans="1:6" ht="51">
      <c r="A57" s="147" t="s">
        <v>104</v>
      </c>
      <c r="B57" s="299" t="s">
        <v>60</v>
      </c>
      <c r="C57" s="374" t="s">
        <v>9</v>
      </c>
      <c r="D57" s="373">
        <v>2</v>
      </c>
      <c r="E57" s="496"/>
      <c r="F57" s="177">
        <f t="shared" si="3"/>
        <v>0</v>
      </c>
    </row>
    <row r="58" spans="1:6" ht="38.25">
      <c r="A58" s="154" t="s">
        <v>105</v>
      </c>
      <c r="B58" s="299" t="s">
        <v>268</v>
      </c>
      <c r="C58" s="374" t="s">
        <v>6</v>
      </c>
      <c r="D58" s="373">
        <v>1</v>
      </c>
      <c r="E58" s="496"/>
      <c r="F58" s="177">
        <f t="shared" ref="F58" si="4">D58*E58</f>
        <v>0</v>
      </c>
    </row>
    <row r="59" spans="1:6" ht="38.25">
      <c r="A59" s="147" t="s">
        <v>106</v>
      </c>
      <c r="B59" s="416" t="s">
        <v>426</v>
      </c>
      <c r="C59" s="374" t="s">
        <v>9</v>
      </c>
      <c r="D59" s="373">
        <v>224.1</v>
      </c>
      <c r="E59" s="496"/>
      <c r="F59" s="177">
        <f t="shared" si="3"/>
        <v>0</v>
      </c>
    </row>
    <row r="60" spans="1:6" ht="102.75" thickBot="1">
      <c r="A60" s="154" t="s">
        <v>107</v>
      </c>
      <c r="B60" s="417" t="s">
        <v>47</v>
      </c>
      <c r="C60" s="120" t="s">
        <v>9</v>
      </c>
      <c r="D60" s="158">
        <v>224.1</v>
      </c>
      <c r="E60" s="496"/>
      <c r="F60" s="177">
        <f t="shared" si="3"/>
        <v>0</v>
      </c>
    </row>
    <row r="61" spans="1:6" ht="19.899999999999999" customHeight="1" thickBot="1">
      <c r="A61" s="138" t="s">
        <v>40</v>
      </c>
      <c r="B61" s="116" t="s">
        <v>10</v>
      </c>
      <c r="C61" s="129"/>
      <c r="D61" s="170"/>
      <c r="E61" s="194"/>
      <c r="F61" s="195">
        <f>SUM(F52:F60)</f>
        <v>0</v>
      </c>
    </row>
    <row r="62" spans="1:6" ht="13.5" thickBot="1">
      <c r="D62" s="171"/>
    </row>
    <row r="63" spans="1:6" ht="19.899999999999999" customHeight="1" thickBot="1">
      <c r="A63" s="139"/>
      <c r="B63" s="140" t="s">
        <v>254</v>
      </c>
      <c r="C63" s="141"/>
      <c r="D63" s="142"/>
      <c r="E63" s="143"/>
      <c r="F63" s="144">
        <f>F11+F36+F48+F61</f>
        <v>0</v>
      </c>
    </row>
    <row r="64" spans="1:6">
      <c r="D64" s="171"/>
    </row>
    <row r="65" spans="1:6">
      <c r="D65" s="171"/>
    </row>
    <row r="66" spans="1:6">
      <c r="D66" s="171"/>
    </row>
    <row r="67" spans="1:6">
      <c r="D67" s="171"/>
    </row>
    <row r="68" spans="1:6">
      <c r="D68" s="171"/>
    </row>
    <row r="69" spans="1:6">
      <c r="D69" s="171"/>
    </row>
    <row r="70" spans="1:6">
      <c r="D70" s="171"/>
    </row>
    <row r="71" spans="1:6">
      <c r="D71" s="171"/>
    </row>
    <row r="72" spans="1:6">
      <c r="D72" s="171"/>
    </row>
    <row r="73" spans="1:6">
      <c r="D73" s="171"/>
    </row>
    <row r="74" spans="1:6">
      <c r="D74" s="171"/>
    </row>
    <row r="75" spans="1:6">
      <c r="D75" s="171"/>
    </row>
    <row r="76" spans="1:6">
      <c r="A76" s="118"/>
      <c r="B76" s="396"/>
      <c r="D76" s="171"/>
      <c r="E76" s="396"/>
      <c r="F76" s="396"/>
    </row>
    <row r="77" spans="1:6">
      <c r="A77" s="118"/>
      <c r="B77" s="396"/>
      <c r="D77" s="171"/>
      <c r="E77" s="396"/>
      <c r="F77" s="396"/>
    </row>
    <row r="78" spans="1:6">
      <c r="A78" s="118"/>
      <c r="B78" s="396"/>
      <c r="D78" s="171"/>
      <c r="E78" s="396"/>
      <c r="F78" s="396"/>
    </row>
    <row r="79" spans="1:6">
      <c r="A79" s="118"/>
      <c r="B79" s="396"/>
      <c r="D79" s="171"/>
      <c r="E79" s="396"/>
      <c r="F79" s="396"/>
    </row>
    <row r="80" spans="1:6">
      <c r="A80" s="118"/>
      <c r="B80" s="396"/>
      <c r="D80" s="171"/>
      <c r="E80" s="396"/>
      <c r="F80" s="396"/>
    </row>
    <row r="81" spans="1:6">
      <c r="A81" s="118"/>
      <c r="B81" s="396"/>
      <c r="D81" s="171"/>
      <c r="E81" s="396"/>
      <c r="F81" s="396"/>
    </row>
    <row r="82" spans="1:6">
      <c r="A82" s="118"/>
      <c r="B82" s="396"/>
      <c r="D82" s="171"/>
      <c r="E82" s="396"/>
      <c r="F82" s="396"/>
    </row>
    <row r="83" spans="1:6">
      <c r="A83" s="118"/>
      <c r="B83" s="396"/>
      <c r="D83" s="171"/>
      <c r="E83" s="396"/>
      <c r="F83" s="396"/>
    </row>
    <row r="84" spans="1:6">
      <c r="A84" s="118"/>
      <c r="B84" s="396"/>
      <c r="D84" s="171"/>
      <c r="E84" s="396"/>
      <c r="F84" s="396"/>
    </row>
    <row r="85" spans="1:6">
      <c r="A85" s="118"/>
      <c r="B85" s="396"/>
      <c r="D85" s="171"/>
      <c r="E85" s="396"/>
      <c r="F85" s="396"/>
    </row>
    <row r="86" spans="1:6">
      <c r="A86" s="118"/>
      <c r="B86" s="396"/>
      <c r="D86" s="171"/>
      <c r="E86" s="396"/>
      <c r="F86" s="396"/>
    </row>
    <row r="87" spans="1:6">
      <c r="A87" s="118"/>
      <c r="B87" s="396"/>
      <c r="D87" s="171"/>
      <c r="E87" s="396"/>
      <c r="F87" s="396"/>
    </row>
    <row r="88" spans="1:6">
      <c r="A88" s="118"/>
      <c r="B88" s="396"/>
      <c r="D88" s="171"/>
      <c r="E88" s="396"/>
      <c r="F88" s="396"/>
    </row>
    <row r="89" spans="1:6">
      <c r="A89" s="118"/>
      <c r="B89" s="396"/>
      <c r="D89" s="171"/>
      <c r="E89" s="396"/>
      <c r="F89" s="396"/>
    </row>
    <row r="90" spans="1:6">
      <c r="A90" s="118"/>
      <c r="B90" s="396"/>
      <c r="D90" s="171"/>
      <c r="E90" s="396"/>
      <c r="F90" s="396"/>
    </row>
  </sheetData>
  <sheetProtection algorithmName="SHA-512" hashValue="21pplDwUE9Rwuv6rbriMSS7wV7oT+vdkVNk9JlEasVKr7jmnG5g5Ds91mCSoSf/IPBh4hta/6GQPek7CtWGyNw==" saltValue="9pgjG1y8DxZodCgXnyuG5Q==" spinCount="100000" sheet="1" objects="1" scenarios="1"/>
  <phoneticPr fontId="57" type="noConversion"/>
  <pageMargins left="0.7" right="0.7" top="0.75" bottom="0.75" header="0.3" footer="0.3"/>
  <pageSetup paperSize="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77"/>
  <sheetViews>
    <sheetView view="pageBreakPreview" zoomScaleNormal="100" zoomScaleSheetLayoutView="100" workbookViewId="0">
      <selection activeCell="E41" sqref="E41:E47"/>
    </sheetView>
  </sheetViews>
  <sheetFormatPr defaultColWidth="9.140625" defaultRowHeight="14.25"/>
  <cols>
    <col min="1" max="1" width="5.85546875" style="84" customWidth="1"/>
    <col min="2" max="2" width="44.42578125" style="341" customWidth="1"/>
    <col min="3" max="3" width="6.5703125" style="328" bestFit="1" customWidth="1"/>
    <col min="4" max="4" width="8.42578125" style="89" bestFit="1" customWidth="1"/>
    <col min="5" max="5" width="10.5703125" style="172" customWidth="1"/>
    <col min="6" max="6" width="13.140625" style="172" customWidth="1"/>
    <col min="7" max="7" width="9.140625" style="437"/>
    <col min="8" max="16384" width="9.140625" style="397"/>
  </cols>
  <sheetData>
    <row r="1" spans="1:7" ht="19.899999999999999" customHeight="1">
      <c r="A1" s="326" t="s">
        <v>125</v>
      </c>
      <c r="B1" s="327" t="s">
        <v>126</v>
      </c>
    </row>
    <row r="2" spans="1:7" ht="15" thickBot="1">
      <c r="A2" s="326"/>
      <c r="B2" s="327"/>
    </row>
    <row r="3" spans="1:7" ht="26.25" thickBot="1">
      <c r="A3" s="318" t="s">
        <v>0</v>
      </c>
      <c r="B3" s="308" t="s">
        <v>1</v>
      </c>
      <c r="C3" s="308" t="s">
        <v>2</v>
      </c>
      <c r="D3" s="309" t="s">
        <v>3</v>
      </c>
      <c r="E3" s="418" t="s">
        <v>4</v>
      </c>
      <c r="F3" s="173" t="s">
        <v>5</v>
      </c>
    </row>
    <row r="4" spans="1:7" s="399" customFormat="1" ht="15" thickBot="1">
      <c r="A4" s="329"/>
      <c r="B4" s="330"/>
      <c r="C4" s="330"/>
      <c r="D4" s="293"/>
      <c r="E4" s="276"/>
      <c r="F4" s="278"/>
      <c r="G4" s="438"/>
    </row>
    <row r="5" spans="1:7" ht="19.899999999999999" customHeight="1" thickBot="1">
      <c r="A5" s="77"/>
      <c r="B5" s="426" t="s">
        <v>29</v>
      </c>
      <c r="C5" s="427"/>
      <c r="D5" s="428"/>
      <c r="E5" s="384"/>
      <c r="F5" s="385"/>
    </row>
    <row r="6" spans="1:7" ht="25.5">
      <c r="A6" s="78" t="s">
        <v>62</v>
      </c>
      <c r="B6" s="331" t="s">
        <v>45</v>
      </c>
      <c r="C6" s="294" t="s">
        <v>9</v>
      </c>
      <c r="D6" s="90">
        <v>69.3</v>
      </c>
      <c r="E6" s="492"/>
      <c r="F6" s="177">
        <f t="shared" ref="F6:F7" si="0">D6*E6</f>
        <v>0</v>
      </c>
    </row>
    <row r="7" spans="1:7" ht="26.25" thickBot="1">
      <c r="A7" s="342" t="s">
        <v>69</v>
      </c>
      <c r="B7" s="429" t="s">
        <v>24</v>
      </c>
      <c r="C7" s="430" t="s">
        <v>6</v>
      </c>
      <c r="D7" s="431">
        <v>3</v>
      </c>
      <c r="E7" s="493"/>
      <c r="F7" s="272">
        <f t="shared" si="0"/>
        <v>0</v>
      </c>
    </row>
    <row r="8" spans="1:7" ht="19.899999999999999" customHeight="1" thickBot="1">
      <c r="A8" s="433" t="s">
        <v>34</v>
      </c>
      <c r="B8" s="434" t="s">
        <v>12</v>
      </c>
      <c r="C8" s="435"/>
      <c r="D8" s="436"/>
      <c r="E8" s="394"/>
      <c r="F8" s="395">
        <f>SUM(F6:F7)</f>
        <v>0</v>
      </c>
      <c r="G8" s="397"/>
    </row>
    <row r="9" spans="1:7" ht="15" thickBot="1">
      <c r="A9" s="432"/>
      <c r="B9" s="314"/>
      <c r="C9" s="336"/>
      <c r="D9" s="96"/>
      <c r="E9" s="185"/>
      <c r="F9" s="389"/>
      <c r="G9" s="397"/>
    </row>
    <row r="10" spans="1:7" ht="19.899999999999999" customHeight="1" thickBot="1">
      <c r="A10" s="81"/>
      <c r="B10" s="311" t="s">
        <v>35</v>
      </c>
      <c r="C10" s="333"/>
      <c r="D10" s="93"/>
      <c r="E10" s="179"/>
      <c r="F10" s="180"/>
      <c r="G10" s="397"/>
    </row>
    <row r="11" spans="1:7" ht="63.75">
      <c r="A11" s="82"/>
      <c r="B11" s="312" t="s">
        <v>48</v>
      </c>
      <c r="C11" s="334"/>
      <c r="D11" s="94"/>
      <c r="E11" s="181"/>
      <c r="F11" s="182"/>
      <c r="G11" s="397"/>
    </row>
    <row r="12" spans="1:7" ht="38.25">
      <c r="A12" s="82"/>
      <c r="B12" s="313" t="s">
        <v>21</v>
      </c>
      <c r="C12" s="294"/>
      <c r="D12" s="91"/>
      <c r="E12" s="176"/>
      <c r="F12" s="177"/>
      <c r="G12" s="397"/>
    </row>
    <row r="13" spans="1:7" ht="63.75">
      <c r="A13" s="78"/>
      <c r="B13" s="313" t="s">
        <v>119</v>
      </c>
      <c r="C13" s="294"/>
      <c r="D13" s="91"/>
      <c r="E13" s="176"/>
      <c r="F13" s="177"/>
      <c r="G13" s="397"/>
    </row>
    <row r="14" spans="1:7" ht="38.25">
      <c r="A14" s="78" t="s">
        <v>71</v>
      </c>
      <c r="B14" s="331" t="s">
        <v>50</v>
      </c>
      <c r="C14" s="294" t="s">
        <v>402</v>
      </c>
      <c r="D14" s="90">
        <v>16</v>
      </c>
      <c r="E14" s="492"/>
      <c r="F14" s="177">
        <f>D14*E14</f>
        <v>0</v>
      </c>
      <c r="G14" s="397"/>
    </row>
    <row r="15" spans="1:7" ht="51">
      <c r="A15" s="79" t="s">
        <v>72</v>
      </c>
      <c r="B15" s="439" t="s">
        <v>258</v>
      </c>
      <c r="C15" s="294"/>
      <c r="D15" s="91"/>
      <c r="E15" s="492"/>
      <c r="F15" s="177">
        <f t="shared" ref="F15:F25" si="1">D15*E15</f>
        <v>0</v>
      </c>
      <c r="G15" s="397"/>
    </row>
    <row r="16" spans="1:7">
      <c r="A16" s="78"/>
      <c r="B16" s="331" t="s">
        <v>54</v>
      </c>
      <c r="C16" s="294" t="s">
        <v>402</v>
      </c>
      <c r="D16" s="90">
        <v>118</v>
      </c>
      <c r="E16" s="492"/>
      <c r="F16" s="177">
        <f t="shared" si="1"/>
        <v>0</v>
      </c>
      <c r="G16" s="397"/>
    </row>
    <row r="17" spans="1:7" ht="38.25">
      <c r="A17" s="78" t="s">
        <v>73</v>
      </c>
      <c r="B17" s="440" t="s">
        <v>25</v>
      </c>
      <c r="C17" s="306" t="s">
        <v>401</v>
      </c>
      <c r="D17" s="90">
        <v>233</v>
      </c>
      <c r="E17" s="492"/>
      <c r="F17" s="177">
        <f t="shared" si="1"/>
        <v>0</v>
      </c>
      <c r="G17" s="397"/>
    </row>
    <row r="18" spans="1:7" ht="38.25">
      <c r="A18" s="79" t="s">
        <v>74</v>
      </c>
      <c r="B18" s="331" t="s">
        <v>44</v>
      </c>
      <c r="C18" s="306" t="s">
        <v>401</v>
      </c>
      <c r="D18" s="90">
        <v>80</v>
      </c>
      <c r="E18" s="492"/>
      <c r="F18" s="272">
        <f t="shared" si="1"/>
        <v>0</v>
      </c>
      <c r="G18" s="397"/>
    </row>
    <row r="19" spans="1:7" ht="51">
      <c r="A19" s="78" t="s">
        <v>75</v>
      </c>
      <c r="B19" s="439" t="s">
        <v>113</v>
      </c>
      <c r="C19" s="294" t="s">
        <v>402</v>
      </c>
      <c r="D19" s="90">
        <v>9.01</v>
      </c>
      <c r="E19" s="492"/>
      <c r="F19" s="176">
        <f t="shared" si="1"/>
        <v>0</v>
      </c>
      <c r="G19" s="397"/>
    </row>
    <row r="20" spans="1:7" ht="63.75">
      <c r="A20" s="79" t="s">
        <v>76</v>
      </c>
      <c r="B20" s="439" t="s">
        <v>414</v>
      </c>
      <c r="C20" s="294" t="s">
        <v>402</v>
      </c>
      <c r="D20" s="90">
        <v>24.26</v>
      </c>
      <c r="E20" s="492"/>
      <c r="F20" s="176">
        <f t="shared" si="1"/>
        <v>0</v>
      </c>
      <c r="G20" s="397"/>
    </row>
    <row r="21" spans="1:7" ht="89.25">
      <c r="A21" s="78" t="s">
        <v>77</v>
      </c>
      <c r="B21" s="331" t="s">
        <v>111</v>
      </c>
      <c r="C21" s="294" t="s">
        <v>402</v>
      </c>
      <c r="D21" s="90">
        <v>82.5</v>
      </c>
      <c r="E21" s="492"/>
      <c r="F21" s="176">
        <f t="shared" si="1"/>
        <v>0</v>
      </c>
      <c r="G21" s="397"/>
    </row>
    <row r="22" spans="1:7" ht="38.25">
      <c r="A22" s="78" t="s">
        <v>78</v>
      </c>
      <c r="B22" s="440" t="s">
        <v>416</v>
      </c>
      <c r="C22" s="294" t="s">
        <v>9</v>
      </c>
      <c r="D22" s="90">
        <v>69.3</v>
      </c>
      <c r="E22" s="492"/>
      <c r="F22" s="176">
        <f t="shared" si="1"/>
        <v>0</v>
      </c>
      <c r="G22" s="397"/>
    </row>
    <row r="23" spans="1:7" ht="38.25">
      <c r="A23" s="78" t="s">
        <v>79</v>
      </c>
      <c r="B23" s="440" t="s">
        <v>52</v>
      </c>
      <c r="C23" s="294" t="s">
        <v>402</v>
      </c>
      <c r="D23" s="90">
        <v>49.5</v>
      </c>
      <c r="E23" s="492"/>
      <c r="F23" s="176">
        <f t="shared" si="1"/>
        <v>0</v>
      </c>
      <c r="G23" s="397"/>
    </row>
    <row r="24" spans="1:7" ht="38.25">
      <c r="A24" s="78" t="s">
        <v>80</v>
      </c>
      <c r="B24" s="439" t="s">
        <v>57</v>
      </c>
      <c r="C24" s="306" t="s">
        <v>402</v>
      </c>
      <c r="D24" s="90">
        <v>16</v>
      </c>
      <c r="E24" s="492"/>
      <c r="F24" s="177">
        <f t="shared" si="1"/>
        <v>0</v>
      </c>
      <c r="G24" s="397"/>
    </row>
    <row r="25" spans="1:7" ht="26.25" thickBot="1">
      <c r="A25" s="78" t="s">
        <v>81</v>
      </c>
      <c r="B25" s="439" t="s">
        <v>70</v>
      </c>
      <c r="C25" s="306" t="s">
        <v>401</v>
      </c>
      <c r="D25" s="90">
        <v>80</v>
      </c>
      <c r="E25" s="492"/>
      <c r="F25" s="177">
        <f t="shared" si="1"/>
        <v>0</v>
      </c>
      <c r="G25" s="397"/>
    </row>
    <row r="26" spans="1:7" ht="19.899999999999999" customHeight="1" thickBot="1">
      <c r="A26" s="323" t="s">
        <v>36</v>
      </c>
      <c r="B26" s="324" t="s">
        <v>11</v>
      </c>
      <c r="C26" s="335"/>
      <c r="D26" s="95"/>
      <c r="E26" s="183"/>
      <c r="F26" s="184">
        <f>SUM(F14:F25)</f>
        <v>0</v>
      </c>
      <c r="G26" s="397"/>
    </row>
    <row r="27" spans="1:7" ht="15" thickBot="1">
      <c r="A27" s="80"/>
      <c r="B27" s="314"/>
      <c r="C27" s="336"/>
      <c r="D27" s="96"/>
      <c r="E27" s="185"/>
      <c r="F27" s="178"/>
      <c r="G27" s="397"/>
    </row>
    <row r="28" spans="1:7" ht="19.899999999999999" customHeight="1" thickBot="1">
      <c r="A28" s="83"/>
      <c r="B28" s="315" t="s">
        <v>37</v>
      </c>
      <c r="C28" s="337"/>
      <c r="D28" s="97"/>
      <c r="E28" s="186"/>
      <c r="F28" s="187"/>
      <c r="G28" s="397"/>
    </row>
    <row r="29" spans="1:7" ht="63.75">
      <c r="A29" s="82"/>
      <c r="B29" s="316" t="s">
        <v>20</v>
      </c>
      <c r="C29" s="304"/>
      <c r="D29" s="98"/>
      <c r="E29" s="174"/>
      <c r="F29" s="175"/>
      <c r="G29" s="397"/>
    </row>
    <row r="30" spans="1:7" ht="76.5">
      <c r="A30" s="78" t="s">
        <v>93</v>
      </c>
      <c r="B30" s="440" t="s">
        <v>121</v>
      </c>
      <c r="C30" s="294" t="s">
        <v>9</v>
      </c>
      <c r="D30" s="90">
        <v>69.3</v>
      </c>
      <c r="E30" s="494"/>
      <c r="F30" s="189">
        <f>D30*E30</f>
        <v>0</v>
      </c>
      <c r="G30" s="397"/>
    </row>
    <row r="31" spans="1:7" ht="216.75">
      <c r="A31" s="79" t="s">
        <v>94</v>
      </c>
      <c r="B31" s="331" t="s">
        <v>127</v>
      </c>
      <c r="C31" s="294"/>
      <c r="D31" s="90"/>
      <c r="E31" s="188"/>
      <c r="F31" s="189">
        <f t="shared" ref="F31:F36" si="2">D31*E31</f>
        <v>0</v>
      </c>
      <c r="G31" s="397"/>
    </row>
    <row r="32" spans="1:7">
      <c r="A32" s="78"/>
      <c r="B32" s="441" t="s">
        <v>26</v>
      </c>
      <c r="C32" s="294" t="s">
        <v>6</v>
      </c>
      <c r="D32" s="90">
        <v>1</v>
      </c>
      <c r="E32" s="494"/>
      <c r="F32" s="189">
        <f t="shared" si="2"/>
        <v>0</v>
      </c>
      <c r="G32" s="397"/>
    </row>
    <row r="33" spans="1:7" ht="102">
      <c r="A33" s="79" t="s">
        <v>95</v>
      </c>
      <c r="B33" s="331" t="s">
        <v>404</v>
      </c>
      <c r="C33" s="294" t="s">
        <v>6</v>
      </c>
      <c r="D33" s="90">
        <v>1</v>
      </c>
      <c r="E33" s="494"/>
      <c r="F33" s="189">
        <f t="shared" si="2"/>
        <v>0</v>
      </c>
      <c r="G33" s="397"/>
    </row>
    <row r="34" spans="1:7" ht="51">
      <c r="A34" s="79" t="s">
        <v>96</v>
      </c>
      <c r="B34" s="331" t="s">
        <v>58</v>
      </c>
      <c r="C34" s="294" t="s">
        <v>6</v>
      </c>
      <c r="D34" s="90">
        <v>1</v>
      </c>
      <c r="E34" s="494"/>
      <c r="F34" s="189">
        <f t="shared" si="2"/>
        <v>0</v>
      </c>
      <c r="G34" s="397"/>
    </row>
    <row r="35" spans="1:7" ht="51">
      <c r="A35" s="79" t="s">
        <v>97</v>
      </c>
      <c r="B35" s="442" t="s">
        <v>112</v>
      </c>
      <c r="C35" s="294" t="s">
        <v>6</v>
      </c>
      <c r="D35" s="99">
        <v>1</v>
      </c>
      <c r="E35" s="494"/>
      <c r="F35" s="189">
        <f t="shared" si="2"/>
        <v>0</v>
      </c>
      <c r="G35" s="397"/>
    </row>
    <row r="36" spans="1:7" ht="90" thickBot="1">
      <c r="A36" s="78" t="s">
        <v>98</v>
      </c>
      <c r="B36" s="331" t="s">
        <v>55</v>
      </c>
      <c r="C36" s="294" t="s">
        <v>9</v>
      </c>
      <c r="D36" s="90">
        <v>5</v>
      </c>
      <c r="E36" s="494"/>
      <c r="F36" s="189">
        <f t="shared" si="2"/>
        <v>0</v>
      </c>
      <c r="G36" s="397"/>
    </row>
    <row r="37" spans="1:7" ht="19.899999999999999" customHeight="1" thickBot="1">
      <c r="A37" s="321" t="s">
        <v>38</v>
      </c>
      <c r="B37" s="322" t="s">
        <v>22</v>
      </c>
      <c r="C37" s="338"/>
      <c r="D37" s="100"/>
      <c r="E37" s="190"/>
      <c r="F37" s="191">
        <f>SUM(F30:F36)</f>
        <v>0</v>
      </c>
      <c r="G37" s="397"/>
    </row>
    <row r="38" spans="1:7" ht="15" thickBot="1">
      <c r="A38" s="80"/>
      <c r="B38" s="310"/>
      <c r="C38" s="332"/>
      <c r="D38" s="92"/>
      <c r="E38" s="178"/>
      <c r="F38" s="178"/>
      <c r="G38" s="397"/>
    </row>
    <row r="39" spans="1:7" ht="19.899999999999999" customHeight="1" thickBot="1">
      <c r="A39" s="81"/>
      <c r="B39" s="317" t="s">
        <v>39</v>
      </c>
      <c r="C39" s="339"/>
      <c r="D39" s="101"/>
      <c r="E39" s="192"/>
      <c r="F39" s="193"/>
      <c r="G39" s="397"/>
    </row>
    <row r="40" spans="1:7" ht="76.5">
      <c r="A40" s="78"/>
      <c r="B40" s="312" t="s">
        <v>8</v>
      </c>
      <c r="C40" s="334"/>
      <c r="D40" s="94"/>
      <c r="E40" s="181"/>
      <c r="F40" s="182"/>
      <c r="G40" s="397"/>
    </row>
    <row r="41" spans="1:7" ht="25.5">
      <c r="A41" s="79" t="s">
        <v>99</v>
      </c>
      <c r="B41" s="331" t="s">
        <v>41</v>
      </c>
      <c r="C41" s="294" t="s">
        <v>15</v>
      </c>
      <c r="D41" s="90">
        <v>1</v>
      </c>
      <c r="E41" s="496"/>
      <c r="F41" s="177">
        <f>D41*E41</f>
        <v>0</v>
      </c>
      <c r="G41" s="397"/>
    </row>
    <row r="42" spans="1:7" ht="25.5">
      <c r="A42" s="79" t="s">
        <v>100</v>
      </c>
      <c r="B42" s="331" t="s">
        <v>59</v>
      </c>
      <c r="C42" s="294" t="s">
        <v>28</v>
      </c>
      <c r="D42" s="90">
        <v>2</v>
      </c>
      <c r="E42" s="496"/>
      <c r="F42" s="177">
        <f t="shared" ref="F42:F47" si="3">D42*E42</f>
        <v>0</v>
      </c>
      <c r="G42" s="397"/>
    </row>
    <row r="43" spans="1:7" ht="25.5">
      <c r="A43" s="79" t="s">
        <v>101</v>
      </c>
      <c r="B43" s="443" t="s">
        <v>42</v>
      </c>
      <c r="C43" s="306" t="s">
        <v>9</v>
      </c>
      <c r="D43" s="102">
        <v>69.3</v>
      </c>
      <c r="E43" s="496"/>
      <c r="F43" s="177">
        <f t="shared" si="3"/>
        <v>0</v>
      </c>
      <c r="G43" s="397"/>
    </row>
    <row r="44" spans="1:7" ht="38.25">
      <c r="A44" s="342" t="s">
        <v>102</v>
      </c>
      <c r="B44" s="443" t="s">
        <v>427</v>
      </c>
      <c r="C44" s="306" t="s">
        <v>9</v>
      </c>
      <c r="D44" s="102">
        <v>69.3</v>
      </c>
      <c r="E44" s="496"/>
      <c r="F44" s="177">
        <f t="shared" ref="F44:F45" si="4">D44*E44</f>
        <v>0</v>
      </c>
      <c r="G44" s="397"/>
    </row>
    <row r="45" spans="1:7" ht="38.25">
      <c r="A45" s="342" t="s">
        <v>103</v>
      </c>
      <c r="B45" s="442" t="s">
        <v>268</v>
      </c>
      <c r="C45" s="306" t="s">
        <v>6</v>
      </c>
      <c r="D45" s="102">
        <v>1</v>
      </c>
      <c r="E45" s="496"/>
      <c r="F45" s="177">
        <f t="shared" si="4"/>
        <v>0</v>
      </c>
      <c r="G45" s="397"/>
    </row>
    <row r="46" spans="1:7" ht="51">
      <c r="A46" s="79" t="s">
        <v>104</v>
      </c>
      <c r="B46" s="442" t="s">
        <v>269</v>
      </c>
      <c r="C46" s="306" t="s">
        <v>9</v>
      </c>
      <c r="D46" s="90">
        <v>69.3</v>
      </c>
      <c r="E46" s="496"/>
      <c r="F46" s="177">
        <f t="shared" si="3"/>
        <v>0</v>
      </c>
      <c r="G46" s="397"/>
    </row>
    <row r="47" spans="1:7" ht="102.75" thickBot="1">
      <c r="A47" s="79" t="s">
        <v>105</v>
      </c>
      <c r="B47" s="444" t="s">
        <v>410</v>
      </c>
      <c r="C47" s="294" t="s">
        <v>9</v>
      </c>
      <c r="D47" s="90">
        <v>69.3</v>
      </c>
      <c r="E47" s="496"/>
      <c r="F47" s="177">
        <f t="shared" si="3"/>
        <v>0</v>
      </c>
      <c r="G47" s="397"/>
    </row>
    <row r="48" spans="1:7" ht="19.899999999999999" customHeight="1" thickBot="1">
      <c r="A48" s="319" t="s">
        <v>40</v>
      </c>
      <c r="B48" s="320" t="s">
        <v>10</v>
      </c>
      <c r="C48" s="340"/>
      <c r="D48" s="103"/>
      <c r="E48" s="194"/>
      <c r="F48" s="195">
        <f>SUM(F41:F47)</f>
        <v>0</v>
      </c>
      <c r="G48" s="397"/>
    </row>
    <row r="49" spans="1:7" ht="15" thickBot="1">
      <c r="D49" s="104"/>
      <c r="G49" s="397"/>
    </row>
    <row r="50" spans="1:7" ht="19.899999999999999" customHeight="1" thickBot="1">
      <c r="A50" s="130"/>
      <c r="B50" s="131" t="s">
        <v>255</v>
      </c>
      <c r="C50" s="132"/>
      <c r="D50" s="133"/>
      <c r="E50" s="143"/>
      <c r="F50" s="144">
        <f>F8+F26+F37+F48</f>
        <v>0</v>
      </c>
      <c r="G50" s="397"/>
    </row>
    <row r="51" spans="1:7">
      <c r="A51" s="328"/>
      <c r="B51" s="437"/>
      <c r="D51" s="104"/>
      <c r="E51" s="397"/>
      <c r="F51" s="397"/>
      <c r="G51" s="397"/>
    </row>
    <row r="52" spans="1:7">
      <c r="A52" s="328"/>
      <c r="B52" s="437"/>
      <c r="D52" s="104"/>
      <c r="E52" s="397"/>
      <c r="F52" s="397"/>
      <c r="G52" s="397"/>
    </row>
    <row r="53" spans="1:7">
      <c r="A53" s="328"/>
      <c r="B53" s="437"/>
      <c r="D53" s="104"/>
      <c r="E53" s="397"/>
      <c r="F53" s="397"/>
      <c r="G53" s="397"/>
    </row>
    <row r="54" spans="1:7">
      <c r="A54" s="328"/>
      <c r="B54" s="437"/>
      <c r="D54" s="104"/>
      <c r="E54" s="397"/>
      <c r="F54" s="397"/>
      <c r="G54" s="397"/>
    </row>
    <row r="55" spans="1:7">
      <c r="A55" s="328"/>
      <c r="B55" s="437"/>
      <c r="D55" s="104"/>
      <c r="E55" s="397"/>
      <c r="F55" s="397"/>
      <c r="G55" s="397"/>
    </row>
    <row r="56" spans="1:7">
      <c r="A56" s="328"/>
      <c r="B56" s="437"/>
      <c r="D56" s="104"/>
      <c r="E56" s="397"/>
      <c r="F56" s="397"/>
      <c r="G56" s="397"/>
    </row>
    <row r="57" spans="1:7">
      <c r="A57" s="328"/>
      <c r="B57" s="437"/>
      <c r="D57" s="104"/>
      <c r="E57" s="397"/>
      <c r="F57" s="397"/>
      <c r="G57" s="397"/>
    </row>
    <row r="58" spans="1:7">
      <c r="A58" s="328"/>
      <c r="B58" s="437"/>
      <c r="D58" s="104"/>
      <c r="E58" s="397"/>
      <c r="F58" s="397"/>
      <c r="G58" s="397"/>
    </row>
    <row r="59" spans="1:7">
      <c r="A59" s="328"/>
      <c r="B59" s="437"/>
      <c r="D59" s="104"/>
      <c r="E59" s="397"/>
      <c r="F59" s="397"/>
      <c r="G59" s="397"/>
    </row>
    <row r="60" spans="1:7">
      <c r="A60" s="328"/>
      <c r="B60" s="437"/>
      <c r="D60" s="104"/>
      <c r="E60" s="397"/>
      <c r="F60" s="397"/>
      <c r="G60" s="397"/>
    </row>
    <row r="61" spans="1:7">
      <c r="A61" s="328"/>
      <c r="B61" s="437"/>
      <c r="D61" s="104"/>
      <c r="E61" s="397"/>
      <c r="F61" s="397"/>
      <c r="G61" s="397"/>
    </row>
    <row r="62" spans="1:7">
      <c r="A62" s="328"/>
      <c r="B62" s="437"/>
      <c r="D62" s="104"/>
      <c r="E62" s="397"/>
      <c r="F62" s="397"/>
      <c r="G62" s="397"/>
    </row>
    <row r="63" spans="1:7">
      <c r="A63" s="328"/>
      <c r="B63" s="437"/>
      <c r="D63" s="104"/>
      <c r="E63" s="397"/>
      <c r="F63" s="397"/>
      <c r="G63" s="397"/>
    </row>
    <row r="64" spans="1:7">
      <c r="A64" s="328"/>
      <c r="B64" s="437"/>
      <c r="D64" s="104"/>
      <c r="E64" s="397"/>
      <c r="F64" s="397"/>
      <c r="G64" s="397"/>
    </row>
    <row r="65" spans="1:7">
      <c r="A65" s="328"/>
      <c r="B65" s="437"/>
      <c r="D65" s="104"/>
      <c r="E65" s="397"/>
      <c r="F65" s="397"/>
      <c r="G65" s="397"/>
    </row>
    <row r="66" spans="1:7">
      <c r="A66" s="328"/>
      <c r="B66" s="437"/>
      <c r="D66" s="104"/>
      <c r="E66" s="397"/>
      <c r="F66" s="397"/>
      <c r="G66" s="397"/>
    </row>
    <row r="67" spans="1:7">
      <c r="A67" s="328"/>
      <c r="B67" s="437"/>
      <c r="D67" s="104"/>
      <c r="E67" s="397"/>
      <c r="F67" s="397"/>
      <c r="G67" s="397"/>
    </row>
    <row r="68" spans="1:7">
      <c r="A68" s="328"/>
      <c r="B68" s="437"/>
      <c r="D68" s="104"/>
      <c r="E68" s="397"/>
      <c r="F68" s="397"/>
      <c r="G68" s="397"/>
    </row>
    <row r="69" spans="1:7">
      <c r="A69" s="328"/>
      <c r="B69" s="437"/>
      <c r="D69" s="104"/>
      <c r="E69" s="397"/>
      <c r="F69" s="397"/>
      <c r="G69" s="397"/>
    </row>
    <row r="70" spans="1:7">
      <c r="A70" s="328"/>
      <c r="B70" s="437"/>
      <c r="D70" s="104"/>
      <c r="E70" s="397"/>
      <c r="F70" s="397"/>
      <c r="G70" s="397"/>
    </row>
    <row r="71" spans="1:7">
      <c r="A71" s="328"/>
      <c r="B71" s="437"/>
      <c r="D71" s="104"/>
      <c r="E71" s="397"/>
      <c r="F71" s="397"/>
      <c r="G71" s="397"/>
    </row>
    <row r="72" spans="1:7">
      <c r="A72" s="328"/>
      <c r="B72" s="437"/>
      <c r="D72" s="104"/>
      <c r="E72" s="397"/>
      <c r="F72" s="397"/>
      <c r="G72" s="397"/>
    </row>
    <row r="73" spans="1:7">
      <c r="A73" s="328"/>
      <c r="B73" s="437"/>
      <c r="D73" s="104"/>
      <c r="E73" s="397"/>
      <c r="F73" s="397"/>
      <c r="G73" s="397"/>
    </row>
    <row r="74" spans="1:7">
      <c r="A74" s="328"/>
      <c r="B74" s="437"/>
      <c r="D74" s="104"/>
      <c r="E74" s="397"/>
      <c r="F74" s="397"/>
      <c r="G74" s="397"/>
    </row>
    <row r="75" spans="1:7">
      <c r="A75" s="328"/>
      <c r="B75" s="437"/>
      <c r="D75" s="104"/>
      <c r="E75" s="397"/>
      <c r="F75" s="397"/>
      <c r="G75" s="397"/>
    </row>
    <row r="76" spans="1:7">
      <c r="A76" s="328"/>
      <c r="B76" s="437"/>
      <c r="D76" s="104"/>
      <c r="E76" s="397"/>
      <c r="F76" s="397"/>
      <c r="G76" s="397"/>
    </row>
    <row r="77" spans="1:7">
      <c r="A77" s="328"/>
      <c r="B77" s="437"/>
      <c r="D77" s="104"/>
      <c r="E77" s="397"/>
      <c r="F77" s="397"/>
      <c r="G77" s="397"/>
    </row>
  </sheetData>
  <sheetProtection algorithmName="SHA-512" hashValue="ecQbUyqysvgG3bR3LpGrzU15YLd+xUaioIHI20PPw3nSMSvTGkYhWI6jy+J5fo3wG0IVSsZ47Q/fdlOnxcVbQA==" saltValue="JPL7zyQ74j25PR2LaP2cfQ==" spinCount="100000" sheet="1" objects="1" scenarios="1"/>
  <pageMargins left="0.7" right="0.7" top="0.75" bottom="0.75" header="0.3" footer="0.3"/>
  <pageSetup paperSize="9" orientation="portrait" r:id="rId1"/>
  <headerFooter alignWithMargins="0">
    <oddFooter>&amp;C&amp;P/&amp;N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866FB-4EE2-4456-B66C-2AE2D9235205}">
  <dimension ref="A1:G174"/>
  <sheetViews>
    <sheetView tabSelected="1" view="pageBreakPreview" zoomScaleNormal="100" zoomScaleSheetLayoutView="100" workbookViewId="0">
      <pane ySplit="3" topLeftCell="A27" activePane="bottomLeft" state="frozen"/>
      <selection pane="bottomLeft" activeCell="J40" sqref="J40"/>
    </sheetView>
  </sheetViews>
  <sheetFormatPr defaultColWidth="9.140625" defaultRowHeight="15"/>
  <cols>
    <col min="1" max="1" width="8.140625" style="155" customWidth="1"/>
    <col min="2" max="2" width="42.28515625" style="469" customWidth="1"/>
    <col min="3" max="3" width="6.5703125" style="118" bestFit="1" customWidth="1"/>
    <col min="4" max="4" width="8.42578125" style="156" bestFit="1" customWidth="1"/>
    <col min="5" max="5" width="12.140625" style="172" customWidth="1"/>
    <col min="6" max="6" width="11.7109375" style="172" customWidth="1"/>
    <col min="7" max="7" width="9.140625" style="474"/>
    <col min="8" max="16384" width="9.140625" style="485"/>
  </cols>
  <sheetData>
    <row r="1" spans="1:6" s="474" customFormat="1" ht="19.899999999999999" customHeight="1">
      <c r="A1" s="76" t="s">
        <v>137</v>
      </c>
      <c r="B1" s="455" t="s">
        <v>131</v>
      </c>
      <c r="C1" s="118"/>
      <c r="D1" s="156"/>
      <c r="E1" s="172"/>
      <c r="F1" s="273"/>
    </row>
    <row r="2" spans="1:6" s="474" customFormat="1" ht="13.5" thickBot="1">
      <c r="A2" s="76"/>
      <c r="B2" s="455"/>
      <c r="C2" s="118"/>
      <c r="D2" s="156"/>
      <c r="E2" s="172"/>
      <c r="F2" s="223"/>
    </row>
    <row r="3" spans="1:6" s="474" customFormat="1" ht="26.25" thickBot="1">
      <c r="A3" s="134" t="s">
        <v>0</v>
      </c>
      <c r="B3" s="456" t="s">
        <v>1</v>
      </c>
      <c r="C3" s="105" t="s">
        <v>2</v>
      </c>
      <c r="D3" s="135" t="s">
        <v>3</v>
      </c>
      <c r="E3" s="418" t="s">
        <v>4</v>
      </c>
      <c r="F3" s="173" t="s">
        <v>5</v>
      </c>
    </row>
    <row r="4" spans="1:6" s="474" customFormat="1" ht="13.5" thickBot="1">
      <c r="A4" s="277"/>
      <c r="B4" s="457"/>
      <c r="C4" s="274"/>
      <c r="D4" s="275"/>
      <c r="E4" s="276"/>
      <c r="F4" s="278"/>
    </row>
    <row r="5" spans="1:6" s="474" customFormat="1" ht="19.899999999999999" customHeight="1" thickBot="1">
      <c r="A5" s="145"/>
      <c r="B5" s="458" t="s">
        <v>29</v>
      </c>
      <c r="C5" s="382"/>
      <c r="D5" s="383"/>
      <c r="E5" s="384"/>
      <c r="F5" s="385"/>
    </row>
    <row r="6" spans="1:6" s="474" customFormat="1" ht="26.25" thickBot="1">
      <c r="A6" s="150"/>
      <c r="B6" s="87" t="s">
        <v>138</v>
      </c>
      <c r="C6" s="445"/>
      <c r="D6" s="446">
        <v>0</v>
      </c>
      <c r="E6" s="447"/>
      <c r="F6" s="448">
        <f>D6*E6</f>
        <v>0</v>
      </c>
    </row>
    <row r="7" spans="1:6" s="474" customFormat="1" ht="19.899999999999999" customHeight="1" thickBot="1">
      <c r="A7" s="390" t="s">
        <v>34</v>
      </c>
      <c r="B7" s="459" t="s">
        <v>12</v>
      </c>
      <c r="C7" s="392"/>
      <c r="D7" s="393"/>
      <c r="E7" s="394"/>
      <c r="F7" s="395">
        <f>F6</f>
        <v>0</v>
      </c>
    </row>
    <row r="8" spans="1:6" s="474" customFormat="1" ht="13.5" thickBot="1">
      <c r="A8" s="449"/>
      <c r="B8" s="460"/>
      <c r="C8" s="450"/>
      <c r="D8" s="451"/>
      <c r="E8" s="452"/>
      <c r="F8" s="453"/>
    </row>
    <row r="9" spans="1:6" s="474" customFormat="1" ht="19.899999999999999" customHeight="1" thickBot="1">
      <c r="A9" s="149"/>
      <c r="B9" s="461" t="s">
        <v>35</v>
      </c>
      <c r="C9" s="122"/>
      <c r="D9" s="225"/>
      <c r="E9" s="179"/>
      <c r="F9" s="180"/>
    </row>
    <row r="10" spans="1:6" s="474" customFormat="1" ht="26.25" thickBot="1">
      <c r="A10" s="150"/>
      <c r="B10" s="87" t="s">
        <v>139</v>
      </c>
      <c r="C10" s="123"/>
      <c r="D10" s="159">
        <v>0</v>
      </c>
      <c r="E10" s="181"/>
      <c r="F10" s="182">
        <f>D10*E10</f>
        <v>0</v>
      </c>
    </row>
    <row r="11" spans="1:6" s="474" customFormat="1" ht="19.899999999999999" customHeight="1" thickBot="1">
      <c r="A11" s="136" t="s">
        <v>36</v>
      </c>
      <c r="B11" s="462" t="s">
        <v>11</v>
      </c>
      <c r="C11" s="124"/>
      <c r="D11" s="226"/>
      <c r="E11" s="183"/>
      <c r="F11" s="184">
        <f>F10</f>
        <v>0</v>
      </c>
    </row>
    <row r="12" spans="1:6" s="474" customFormat="1" ht="13.5" thickBot="1">
      <c r="A12" s="148"/>
      <c r="B12" s="463"/>
      <c r="C12" s="227"/>
      <c r="D12" s="228"/>
      <c r="E12" s="185"/>
      <c r="F12" s="178"/>
    </row>
    <row r="13" spans="1:6" s="474" customFormat="1" ht="19.899999999999999" customHeight="1" thickBot="1">
      <c r="A13" s="151"/>
      <c r="B13" s="112" t="s">
        <v>140</v>
      </c>
      <c r="C13" s="126"/>
      <c r="D13" s="229"/>
      <c r="E13" s="186"/>
      <c r="F13" s="187"/>
    </row>
    <row r="14" spans="1:6" s="474" customFormat="1" ht="63.75">
      <c r="A14" s="150"/>
      <c r="B14" s="113" t="s">
        <v>20</v>
      </c>
      <c r="C14" s="119"/>
      <c r="D14" s="157"/>
      <c r="E14" s="174"/>
      <c r="F14" s="175"/>
    </row>
    <row r="15" spans="1:6" s="474" customFormat="1" ht="25.5">
      <c r="A15" s="147" t="s">
        <v>93</v>
      </c>
      <c r="B15" s="475" t="s">
        <v>441</v>
      </c>
      <c r="C15" s="120" t="s">
        <v>438</v>
      </c>
      <c r="D15" s="158">
        <v>4</v>
      </c>
      <c r="E15" s="499"/>
      <c r="F15" s="476">
        <f>SUM(D15*E15)</f>
        <v>0</v>
      </c>
    </row>
    <row r="16" spans="1:6" s="474" customFormat="1" ht="115.5" thickBot="1">
      <c r="A16" s="454" t="s">
        <v>94</v>
      </c>
      <c r="B16" s="88" t="s">
        <v>428</v>
      </c>
      <c r="C16" s="120" t="s">
        <v>6</v>
      </c>
      <c r="D16" s="158">
        <v>1</v>
      </c>
      <c r="E16" s="494"/>
      <c r="F16" s="189">
        <f>D16*E16</f>
        <v>0</v>
      </c>
    </row>
    <row r="17" spans="1:6" s="474" customFormat="1" ht="19.899999999999999" customHeight="1" thickBot="1">
      <c r="A17" s="137" t="s">
        <v>38</v>
      </c>
      <c r="B17" s="464" t="s">
        <v>141</v>
      </c>
      <c r="C17" s="127"/>
      <c r="D17" s="231"/>
      <c r="E17" s="190"/>
      <c r="F17" s="191">
        <f>F16+F15</f>
        <v>0</v>
      </c>
    </row>
    <row r="18" spans="1:6" s="474" customFormat="1" ht="13.5" thickBot="1">
      <c r="A18" s="221"/>
      <c r="B18" s="465"/>
      <c r="C18" s="232"/>
      <c r="D18" s="233"/>
      <c r="E18" s="234"/>
      <c r="F18" s="234"/>
    </row>
    <row r="19" spans="1:6" s="474" customFormat="1" ht="19.899999999999999" customHeight="1" thickBot="1">
      <c r="A19" s="151"/>
      <c r="B19" s="112" t="s">
        <v>142</v>
      </c>
      <c r="C19" s="126"/>
      <c r="D19" s="229"/>
      <c r="E19" s="186"/>
      <c r="F19" s="187"/>
    </row>
    <row r="20" spans="1:6" s="474" customFormat="1" ht="63.75">
      <c r="A20" s="150"/>
      <c r="B20" s="108" t="s">
        <v>20</v>
      </c>
      <c r="C20" s="123"/>
      <c r="D20" s="159"/>
      <c r="E20" s="181"/>
      <c r="F20" s="182"/>
    </row>
    <row r="21" spans="1:6" s="474" customFormat="1" ht="51">
      <c r="A21" s="146"/>
      <c r="B21" s="222" t="s">
        <v>143</v>
      </c>
      <c r="C21" s="120"/>
      <c r="D21" s="158"/>
      <c r="E21" s="230"/>
      <c r="F21" s="189"/>
    </row>
    <row r="22" spans="1:6" s="474" customFormat="1" ht="63.75">
      <c r="A22" s="154" t="s">
        <v>99</v>
      </c>
      <c r="B22" s="477" t="s">
        <v>432</v>
      </c>
      <c r="C22" s="120" t="s">
        <v>6</v>
      </c>
      <c r="D22" s="158">
        <v>1</v>
      </c>
      <c r="E22" s="494"/>
      <c r="F22" s="189">
        <f>D22*E22</f>
        <v>0</v>
      </c>
    </row>
    <row r="23" spans="1:6" s="474" customFormat="1" ht="63.75">
      <c r="A23" s="154" t="s">
        <v>144</v>
      </c>
      <c r="B23" s="477" t="s">
        <v>433</v>
      </c>
      <c r="C23" s="120" t="s">
        <v>6</v>
      </c>
      <c r="D23" s="158">
        <v>1</v>
      </c>
      <c r="E23" s="494"/>
      <c r="F23" s="189">
        <f t="shared" ref="F23:F36" si="0">D23*E23</f>
        <v>0</v>
      </c>
    </row>
    <row r="24" spans="1:6" s="474" customFormat="1" ht="242.25">
      <c r="A24" s="342" t="s">
        <v>100</v>
      </c>
      <c r="B24" s="478" t="s">
        <v>431</v>
      </c>
      <c r="C24" s="375" t="s">
        <v>6</v>
      </c>
      <c r="D24" s="376">
        <v>2</v>
      </c>
      <c r="E24" s="500"/>
      <c r="F24" s="377">
        <f t="shared" si="0"/>
        <v>0</v>
      </c>
    </row>
    <row r="25" spans="1:6" s="474" customFormat="1" ht="76.5">
      <c r="A25" s="147" t="s">
        <v>101</v>
      </c>
      <c r="B25" s="479" t="s">
        <v>440</v>
      </c>
      <c r="C25" s="120" t="s">
        <v>6</v>
      </c>
      <c r="D25" s="158">
        <v>2</v>
      </c>
      <c r="E25" s="494"/>
      <c r="F25" s="189">
        <f t="shared" si="0"/>
        <v>0</v>
      </c>
    </row>
    <row r="26" spans="1:6" s="474" customFormat="1" ht="25.5">
      <c r="A26" s="147" t="s">
        <v>102</v>
      </c>
      <c r="B26" s="480" t="s">
        <v>145</v>
      </c>
      <c r="C26" s="120"/>
      <c r="D26" s="158"/>
      <c r="E26" s="230"/>
      <c r="F26" s="189"/>
    </row>
    <row r="27" spans="1:6" s="474" customFormat="1" ht="25.5">
      <c r="A27" s="146"/>
      <c r="B27" s="481" t="s">
        <v>146</v>
      </c>
      <c r="C27" s="120" t="s">
        <v>6</v>
      </c>
      <c r="D27" s="158">
        <v>2</v>
      </c>
      <c r="E27" s="494"/>
      <c r="F27" s="189">
        <f t="shared" si="0"/>
        <v>0</v>
      </c>
    </row>
    <row r="28" spans="1:6" s="474" customFormat="1" ht="12.75">
      <c r="A28" s="146"/>
      <c r="B28" s="481" t="s">
        <v>147</v>
      </c>
      <c r="C28" s="120" t="s">
        <v>6</v>
      </c>
      <c r="D28" s="158">
        <v>2</v>
      </c>
      <c r="E28" s="494"/>
      <c r="F28" s="189">
        <f t="shared" si="0"/>
        <v>0</v>
      </c>
    </row>
    <row r="29" spans="1:6" s="474" customFormat="1" ht="12.75">
      <c r="A29" s="146"/>
      <c r="B29" s="481" t="s">
        <v>148</v>
      </c>
      <c r="C29" s="120" t="s">
        <v>6</v>
      </c>
      <c r="D29" s="158">
        <v>2</v>
      </c>
      <c r="E29" s="494"/>
      <c r="F29" s="189">
        <f t="shared" si="0"/>
        <v>0</v>
      </c>
    </row>
    <row r="30" spans="1:6" s="474" customFormat="1" ht="12.75">
      <c r="A30" s="146"/>
      <c r="B30" s="481" t="s">
        <v>149</v>
      </c>
      <c r="C30" s="120" t="s">
        <v>6</v>
      </c>
      <c r="D30" s="158">
        <v>2</v>
      </c>
      <c r="E30" s="494"/>
      <c r="F30" s="189">
        <f t="shared" si="0"/>
        <v>0</v>
      </c>
    </row>
    <row r="31" spans="1:6" s="474" customFormat="1" ht="12.75">
      <c r="A31" s="146"/>
      <c r="B31" s="481" t="s">
        <v>150</v>
      </c>
      <c r="C31" s="120" t="s">
        <v>6</v>
      </c>
      <c r="D31" s="158">
        <v>1</v>
      </c>
      <c r="E31" s="494"/>
      <c r="F31" s="189">
        <f t="shared" si="0"/>
        <v>0</v>
      </c>
    </row>
    <row r="32" spans="1:6" s="474" customFormat="1" ht="12.75">
      <c r="A32" s="146"/>
      <c r="B32" s="481" t="s">
        <v>151</v>
      </c>
      <c r="C32" s="120" t="s">
        <v>6</v>
      </c>
      <c r="D32" s="158">
        <v>1</v>
      </c>
      <c r="E32" s="494"/>
      <c r="F32" s="189">
        <f t="shared" si="0"/>
        <v>0</v>
      </c>
    </row>
    <row r="33" spans="1:7" s="474" customFormat="1" ht="12.75">
      <c r="A33" s="146"/>
      <c r="B33" s="481" t="s">
        <v>130</v>
      </c>
      <c r="C33" s="120" t="s">
        <v>6</v>
      </c>
      <c r="D33" s="158">
        <v>1</v>
      </c>
      <c r="E33" s="494"/>
      <c r="F33" s="189">
        <f t="shared" si="0"/>
        <v>0</v>
      </c>
    </row>
    <row r="34" spans="1:7" s="474" customFormat="1" ht="25.5">
      <c r="A34" s="146"/>
      <c r="B34" s="481" t="s">
        <v>152</v>
      </c>
      <c r="C34" s="120" t="s">
        <v>6</v>
      </c>
      <c r="D34" s="158">
        <v>1</v>
      </c>
      <c r="E34" s="494"/>
      <c r="F34" s="189">
        <f t="shared" si="0"/>
        <v>0</v>
      </c>
    </row>
    <row r="35" spans="1:7" s="474" customFormat="1" ht="38.25">
      <c r="A35" s="147" t="s">
        <v>103</v>
      </c>
      <c r="B35" s="482" t="s">
        <v>434</v>
      </c>
      <c r="C35" s="120" t="s">
        <v>6</v>
      </c>
      <c r="D35" s="158">
        <v>1</v>
      </c>
      <c r="E35" s="494"/>
      <c r="F35" s="189">
        <f t="shared" ref="F35" si="1">D35*E35</f>
        <v>0</v>
      </c>
    </row>
    <row r="36" spans="1:7" s="474" customFormat="1" ht="26.25" thickBot="1">
      <c r="A36" s="147" t="s">
        <v>104</v>
      </c>
      <c r="B36" s="483" t="s">
        <v>429</v>
      </c>
      <c r="C36" s="120" t="s">
        <v>6</v>
      </c>
      <c r="D36" s="158">
        <v>1</v>
      </c>
      <c r="E36" s="494"/>
      <c r="F36" s="189">
        <f t="shared" si="0"/>
        <v>0</v>
      </c>
    </row>
    <row r="37" spans="1:7" s="474" customFormat="1" ht="19.899999999999999" customHeight="1" thickBot="1">
      <c r="A37" s="137" t="s">
        <v>40</v>
      </c>
      <c r="B37" s="464" t="s">
        <v>22</v>
      </c>
      <c r="C37" s="127"/>
      <c r="D37" s="231"/>
      <c r="E37" s="190"/>
      <c r="F37" s="191">
        <f>SUM(F22:F36)</f>
        <v>0</v>
      </c>
    </row>
    <row r="38" spans="1:7" s="474" customFormat="1" ht="13.5" thickBot="1">
      <c r="A38" s="148"/>
      <c r="B38" s="466"/>
      <c r="C38" s="121"/>
      <c r="D38" s="224"/>
      <c r="E38" s="178"/>
      <c r="F38" s="237"/>
    </row>
    <row r="39" spans="1:7" s="474" customFormat="1" ht="19.899999999999999" customHeight="1" thickBot="1">
      <c r="A39" s="149"/>
      <c r="B39" s="467" t="s">
        <v>153</v>
      </c>
      <c r="C39" s="128"/>
      <c r="D39" s="238"/>
      <c r="E39" s="192"/>
      <c r="F39" s="193"/>
    </row>
    <row r="40" spans="1:7" s="474" customFormat="1" ht="76.5">
      <c r="A40" s="150"/>
      <c r="B40" s="239" t="s">
        <v>8</v>
      </c>
      <c r="C40" s="235"/>
      <c r="D40" s="236"/>
      <c r="E40" s="240"/>
      <c r="F40" s="241"/>
    </row>
    <row r="41" spans="1:7" s="474" customFormat="1" ht="25.5">
      <c r="A41" s="196"/>
      <c r="B41" s="109" t="s">
        <v>154</v>
      </c>
      <c r="C41" s="120"/>
      <c r="D41" s="158"/>
      <c r="E41" s="176"/>
      <c r="F41" s="176"/>
    </row>
    <row r="42" spans="1:7" s="474" customFormat="1" ht="38.25">
      <c r="A42" s="196" t="s">
        <v>155</v>
      </c>
      <c r="B42" s="88" t="s">
        <v>430</v>
      </c>
      <c r="C42" s="374" t="s">
        <v>6</v>
      </c>
      <c r="D42" s="373">
        <v>1</v>
      </c>
      <c r="E42" s="501"/>
      <c r="F42" s="176">
        <f t="shared" ref="F42:F43" si="2">D42*E42</f>
        <v>0</v>
      </c>
    </row>
    <row r="43" spans="1:7" s="474" customFormat="1" ht="25.5">
      <c r="A43" s="378" t="s">
        <v>442</v>
      </c>
      <c r="B43" s="484" t="s">
        <v>437</v>
      </c>
      <c r="C43" s="379" t="s">
        <v>438</v>
      </c>
      <c r="D43" s="373">
        <v>1</v>
      </c>
      <c r="E43" s="502"/>
      <c r="F43" s="380">
        <f t="shared" si="2"/>
        <v>0</v>
      </c>
    </row>
    <row r="44" spans="1:7" s="474" customFormat="1" ht="25.5">
      <c r="A44" s="196" t="s">
        <v>439</v>
      </c>
      <c r="B44" s="86" t="s">
        <v>59</v>
      </c>
      <c r="C44" s="120" t="s">
        <v>28</v>
      </c>
      <c r="D44" s="158">
        <v>10</v>
      </c>
      <c r="E44" s="503"/>
      <c r="F44" s="176">
        <f t="shared" ref="F44" si="3">D44*E44</f>
        <v>0</v>
      </c>
    </row>
    <row r="45" spans="1:7" s="474" customFormat="1" ht="19.899999999999999" customHeight="1" thickBot="1">
      <c r="A45" s="242" t="s">
        <v>443</v>
      </c>
      <c r="B45" s="468" t="s">
        <v>10</v>
      </c>
      <c r="C45" s="243"/>
      <c r="D45" s="244"/>
      <c r="E45" s="245"/>
      <c r="F45" s="246">
        <f>SUM(F42:F44)</f>
        <v>0</v>
      </c>
    </row>
    <row r="46" spans="1:7" ht="15.75" thickBot="1">
      <c r="G46" s="485"/>
    </row>
    <row r="47" spans="1:7" ht="26.25" thickBot="1">
      <c r="A47" s="256" t="s">
        <v>279</v>
      </c>
      <c r="B47" s="470" t="s">
        <v>280</v>
      </c>
      <c r="C47" s="257"/>
      <c r="D47" s="258"/>
      <c r="E47" s="259"/>
      <c r="F47" s="260"/>
      <c r="G47" s="485"/>
    </row>
    <row r="48" spans="1:7" ht="15.75" thickBot="1">
      <c r="A48" s="261"/>
      <c r="B48" s="344" t="s">
        <v>281</v>
      </c>
      <c r="C48" s="281"/>
      <c r="D48" s="350"/>
      <c r="E48" s="283"/>
      <c r="F48" s="351"/>
      <c r="G48" s="485"/>
    </row>
    <row r="49" spans="1:7" ht="39" thickBot="1">
      <c r="A49" s="267" t="s">
        <v>282</v>
      </c>
      <c r="B49" s="486" t="s">
        <v>157</v>
      </c>
      <c r="C49" s="343" t="s">
        <v>158</v>
      </c>
      <c r="D49" s="349">
        <v>1</v>
      </c>
      <c r="E49" s="504"/>
      <c r="F49" s="352">
        <f>D49*E49</f>
        <v>0</v>
      </c>
      <c r="G49" s="485"/>
    </row>
    <row r="50" spans="1:7" ht="15.75" thickBot="1">
      <c r="A50" s="279" t="s">
        <v>283</v>
      </c>
      <c r="B50" s="280" t="s">
        <v>156</v>
      </c>
      <c r="C50" s="281"/>
      <c r="D50" s="282"/>
      <c r="E50" s="283"/>
      <c r="F50" s="284">
        <f>SUM(F49:F49)</f>
        <v>0</v>
      </c>
      <c r="G50" s="485"/>
    </row>
    <row r="51" spans="1:7" ht="15.75" thickBot="1">
      <c r="A51" s="261"/>
      <c r="B51" s="353"/>
      <c r="C51" s="354"/>
      <c r="D51" s="355"/>
      <c r="E51" s="356"/>
      <c r="F51" s="262"/>
      <c r="G51" s="485"/>
    </row>
    <row r="52" spans="1:7" ht="15.75" thickBot="1">
      <c r="A52" s="261"/>
      <c r="B52" s="344" t="s">
        <v>284</v>
      </c>
      <c r="C52" s="281"/>
      <c r="D52" s="350"/>
      <c r="E52" s="283"/>
      <c r="F52" s="351"/>
      <c r="G52" s="485"/>
    </row>
    <row r="53" spans="1:7" ht="25.5">
      <c r="A53" s="268" t="s">
        <v>285</v>
      </c>
      <c r="B53" s="487" t="s">
        <v>159</v>
      </c>
      <c r="C53" s="343" t="s">
        <v>9</v>
      </c>
      <c r="D53" s="349">
        <v>5</v>
      </c>
      <c r="E53" s="504"/>
      <c r="F53" s="352">
        <f>D53*E53</f>
        <v>0</v>
      </c>
      <c r="G53" s="485"/>
    </row>
    <row r="54" spans="1:7">
      <c r="A54" s="268" t="s">
        <v>286</v>
      </c>
      <c r="B54" s="488" t="s">
        <v>160</v>
      </c>
      <c r="C54" s="270" t="s">
        <v>9</v>
      </c>
      <c r="D54" s="271">
        <v>5</v>
      </c>
      <c r="E54" s="505"/>
      <c r="F54" s="357">
        <f t="shared" ref="F54:F57" si="4">D54*E54</f>
        <v>0</v>
      </c>
      <c r="G54" s="485"/>
    </row>
    <row r="55" spans="1:7">
      <c r="A55" s="268" t="s">
        <v>287</v>
      </c>
      <c r="B55" s="488" t="s">
        <v>161</v>
      </c>
      <c r="C55" s="270" t="s">
        <v>9</v>
      </c>
      <c r="D55" s="271">
        <v>3</v>
      </c>
      <c r="E55" s="505"/>
      <c r="F55" s="357">
        <f t="shared" si="4"/>
        <v>0</v>
      </c>
      <c r="G55" s="485"/>
    </row>
    <row r="56" spans="1:7" ht="25.5">
      <c r="A56" s="268" t="s">
        <v>288</v>
      </c>
      <c r="B56" s="488" t="s">
        <v>162</v>
      </c>
      <c r="C56" s="270" t="s">
        <v>9</v>
      </c>
      <c r="D56" s="271">
        <v>20</v>
      </c>
      <c r="E56" s="505"/>
      <c r="F56" s="357">
        <f t="shared" si="4"/>
        <v>0</v>
      </c>
      <c r="G56" s="485"/>
    </row>
    <row r="57" spans="1:7" ht="15.75" thickBot="1">
      <c r="A57" s="268" t="s">
        <v>289</v>
      </c>
      <c r="B57" s="488" t="s">
        <v>163</v>
      </c>
      <c r="C57" s="270" t="s">
        <v>158</v>
      </c>
      <c r="D57" s="271">
        <v>1</v>
      </c>
      <c r="E57" s="505"/>
      <c r="F57" s="357">
        <f t="shared" si="4"/>
        <v>0</v>
      </c>
      <c r="G57" s="485"/>
    </row>
    <row r="58" spans="1:7" ht="15.75" thickBot="1">
      <c r="A58" s="279" t="s">
        <v>290</v>
      </c>
      <c r="B58" s="280" t="s">
        <v>156</v>
      </c>
      <c r="C58" s="281"/>
      <c r="D58" s="282"/>
      <c r="E58" s="285"/>
      <c r="F58" s="284">
        <f>SUM(F53:F57)</f>
        <v>0</v>
      </c>
      <c r="G58" s="485"/>
    </row>
    <row r="59" spans="1:7" ht="15.75" thickBot="1">
      <c r="A59" s="261"/>
      <c r="B59" s="353"/>
      <c r="C59" s="354"/>
      <c r="D59" s="355"/>
      <c r="E59" s="358"/>
      <c r="F59" s="263"/>
      <c r="G59" s="485"/>
    </row>
    <row r="60" spans="1:7" ht="15.75" thickBot="1">
      <c r="A60" s="269"/>
      <c r="B60" s="516" t="s">
        <v>291</v>
      </c>
      <c r="C60" s="517"/>
      <c r="D60" s="517"/>
      <c r="E60" s="517"/>
      <c r="F60" s="518"/>
      <c r="G60" s="485"/>
    </row>
    <row r="61" spans="1:7" ht="38.25">
      <c r="A61" s="268" t="s">
        <v>292</v>
      </c>
      <c r="B61" s="486" t="s">
        <v>164</v>
      </c>
      <c r="C61" s="343" t="s">
        <v>9</v>
      </c>
      <c r="D61" s="349">
        <v>2</v>
      </c>
      <c r="E61" s="504"/>
      <c r="F61" s="352">
        <f t="shared" ref="F61:F66" si="5">D61*E61</f>
        <v>0</v>
      </c>
      <c r="G61" s="485"/>
    </row>
    <row r="62" spans="1:7" ht="25.5">
      <c r="A62" s="268" t="s">
        <v>293</v>
      </c>
      <c r="B62" s="489" t="s">
        <v>165</v>
      </c>
      <c r="C62" s="270" t="s">
        <v>158</v>
      </c>
      <c r="D62" s="271">
        <v>1</v>
      </c>
      <c r="E62" s="505"/>
      <c r="F62" s="357">
        <f t="shared" si="5"/>
        <v>0</v>
      </c>
      <c r="G62" s="485"/>
    </row>
    <row r="63" spans="1:7">
      <c r="A63" s="268" t="s">
        <v>294</v>
      </c>
      <c r="B63" s="489" t="s">
        <v>166</v>
      </c>
      <c r="C63" s="270" t="s">
        <v>9</v>
      </c>
      <c r="D63" s="271">
        <v>1</v>
      </c>
      <c r="E63" s="505"/>
      <c r="F63" s="357">
        <f t="shared" si="5"/>
        <v>0</v>
      </c>
      <c r="G63" s="485"/>
    </row>
    <row r="64" spans="1:7">
      <c r="A64" s="268" t="s">
        <v>295</v>
      </c>
      <c r="B64" s="489" t="s">
        <v>167</v>
      </c>
      <c r="C64" s="270" t="s">
        <v>9</v>
      </c>
      <c r="D64" s="271">
        <v>1</v>
      </c>
      <c r="E64" s="505"/>
      <c r="F64" s="357">
        <f t="shared" si="5"/>
        <v>0</v>
      </c>
      <c r="G64" s="485"/>
    </row>
    <row r="65" spans="1:7">
      <c r="A65" s="268" t="s">
        <v>296</v>
      </c>
      <c r="B65" s="489" t="s">
        <v>168</v>
      </c>
      <c r="C65" s="270" t="s">
        <v>9</v>
      </c>
      <c r="D65" s="271">
        <v>4</v>
      </c>
      <c r="E65" s="505"/>
      <c r="F65" s="357">
        <f t="shared" si="5"/>
        <v>0</v>
      </c>
      <c r="G65" s="485"/>
    </row>
    <row r="66" spans="1:7" ht="15.75" thickBot="1">
      <c r="A66" s="268" t="s">
        <v>297</v>
      </c>
      <c r="B66" s="489" t="s">
        <v>163</v>
      </c>
      <c r="C66" s="270" t="s">
        <v>158</v>
      </c>
      <c r="D66" s="271">
        <v>1</v>
      </c>
      <c r="E66" s="505"/>
      <c r="F66" s="357">
        <f t="shared" si="5"/>
        <v>0</v>
      </c>
      <c r="G66" s="485"/>
    </row>
    <row r="67" spans="1:7" ht="15.75" thickBot="1">
      <c r="A67" s="279" t="s">
        <v>298</v>
      </c>
      <c r="B67" s="280" t="s">
        <v>156</v>
      </c>
      <c r="C67" s="286"/>
      <c r="D67" s="287"/>
      <c r="E67" s="288"/>
      <c r="F67" s="284">
        <f>SUM(F61:F66)</f>
        <v>0</v>
      </c>
      <c r="G67" s="485"/>
    </row>
    <row r="68" spans="1:7" ht="15.75" thickBot="1">
      <c r="A68" s="269"/>
      <c r="B68" s="353"/>
      <c r="C68" s="359"/>
      <c r="D68" s="360"/>
      <c r="E68" s="361"/>
      <c r="F68" s="263"/>
      <c r="G68" s="485"/>
    </row>
    <row r="69" spans="1:7" ht="15.75" thickBot="1">
      <c r="A69" s="269"/>
      <c r="B69" s="516" t="s">
        <v>299</v>
      </c>
      <c r="C69" s="517"/>
      <c r="D69" s="517"/>
      <c r="E69" s="517"/>
      <c r="F69" s="518"/>
      <c r="G69" s="485"/>
    </row>
    <row r="70" spans="1:7" ht="25.5">
      <c r="A70" s="268" t="s">
        <v>300</v>
      </c>
      <c r="B70" s="486" t="s">
        <v>169</v>
      </c>
      <c r="C70" s="343" t="s">
        <v>9</v>
      </c>
      <c r="D70" s="349">
        <v>30</v>
      </c>
      <c r="E70" s="504"/>
      <c r="F70" s="352">
        <f t="shared" ref="F70:F76" si="6">D70*E70</f>
        <v>0</v>
      </c>
      <c r="G70" s="485"/>
    </row>
    <row r="71" spans="1:7" ht="38.25">
      <c r="A71" s="268" t="s">
        <v>301</v>
      </c>
      <c r="B71" s="489" t="s">
        <v>170</v>
      </c>
      <c r="C71" s="270" t="s">
        <v>6</v>
      </c>
      <c r="D71" s="271">
        <v>4</v>
      </c>
      <c r="E71" s="505"/>
      <c r="F71" s="357">
        <f t="shared" si="6"/>
        <v>0</v>
      </c>
      <c r="G71" s="485"/>
    </row>
    <row r="72" spans="1:7">
      <c r="A72" s="268" t="s">
        <v>302</v>
      </c>
      <c r="B72" s="488" t="s">
        <v>171</v>
      </c>
      <c r="C72" s="270" t="s">
        <v>6</v>
      </c>
      <c r="D72" s="271">
        <v>6</v>
      </c>
      <c r="E72" s="505"/>
      <c r="F72" s="357">
        <f t="shared" si="6"/>
        <v>0</v>
      </c>
      <c r="G72" s="485"/>
    </row>
    <row r="73" spans="1:7">
      <c r="A73" s="268" t="s">
        <v>303</v>
      </c>
      <c r="B73" s="488" t="s">
        <v>172</v>
      </c>
      <c r="C73" s="270" t="s">
        <v>6</v>
      </c>
      <c r="D73" s="271">
        <v>1</v>
      </c>
      <c r="E73" s="505"/>
      <c r="F73" s="357">
        <f t="shared" si="6"/>
        <v>0</v>
      </c>
      <c r="G73" s="485"/>
    </row>
    <row r="74" spans="1:7">
      <c r="A74" s="268" t="s">
        <v>304</v>
      </c>
      <c r="B74" s="488" t="s">
        <v>173</v>
      </c>
      <c r="C74" s="270" t="s">
        <v>6</v>
      </c>
      <c r="D74" s="271">
        <v>3</v>
      </c>
      <c r="E74" s="505"/>
      <c r="F74" s="357">
        <f t="shared" si="6"/>
        <v>0</v>
      </c>
      <c r="G74" s="485"/>
    </row>
    <row r="75" spans="1:7" ht="25.5">
      <c r="A75" s="268" t="s">
        <v>305</v>
      </c>
      <c r="B75" s="488" t="s">
        <v>174</v>
      </c>
      <c r="C75" s="270" t="s">
        <v>158</v>
      </c>
      <c r="D75" s="271">
        <v>1</v>
      </c>
      <c r="E75" s="505"/>
      <c r="F75" s="357">
        <f t="shared" si="6"/>
        <v>0</v>
      </c>
      <c r="G75" s="485"/>
    </row>
    <row r="76" spans="1:7" ht="15.75" thickBot="1">
      <c r="A76" s="268" t="s">
        <v>306</v>
      </c>
      <c r="B76" s="488" t="s">
        <v>175</v>
      </c>
      <c r="C76" s="270" t="s">
        <v>158</v>
      </c>
      <c r="D76" s="271">
        <v>1</v>
      </c>
      <c r="E76" s="505"/>
      <c r="F76" s="357">
        <f t="shared" si="6"/>
        <v>0</v>
      </c>
      <c r="G76" s="485"/>
    </row>
    <row r="77" spans="1:7" ht="15.75" thickBot="1">
      <c r="A77" s="279" t="s">
        <v>307</v>
      </c>
      <c r="B77" s="280" t="s">
        <v>156</v>
      </c>
      <c r="C77" s="286"/>
      <c r="D77" s="287"/>
      <c r="E77" s="288"/>
      <c r="F77" s="284">
        <f>SUM(F70:F76)</f>
        <v>0</v>
      </c>
      <c r="G77" s="485"/>
    </row>
    <row r="78" spans="1:7" ht="15.75" thickBot="1">
      <c r="A78" s="269"/>
      <c r="B78" s="353"/>
      <c r="C78" s="359"/>
      <c r="D78" s="360"/>
      <c r="E78" s="361"/>
      <c r="F78" s="263"/>
      <c r="G78" s="485"/>
    </row>
    <row r="79" spans="1:7" ht="15.75" thickBot="1">
      <c r="A79" s="269"/>
      <c r="B79" s="516" t="s">
        <v>308</v>
      </c>
      <c r="C79" s="517"/>
      <c r="D79" s="517"/>
      <c r="E79" s="517"/>
      <c r="F79" s="518"/>
      <c r="G79" s="485"/>
    </row>
    <row r="80" spans="1:7" ht="51">
      <c r="A80" s="268" t="s">
        <v>309</v>
      </c>
      <c r="B80" s="486" t="s">
        <v>176</v>
      </c>
      <c r="C80" s="343" t="s">
        <v>6</v>
      </c>
      <c r="D80" s="349">
        <v>1</v>
      </c>
      <c r="E80" s="504"/>
      <c r="F80" s="352">
        <f t="shared" ref="F80:F112" si="7">D80*E80</f>
        <v>0</v>
      </c>
      <c r="G80" s="485"/>
    </row>
    <row r="81" spans="1:7" ht="25.5">
      <c r="A81" s="268" t="s">
        <v>310</v>
      </c>
      <c r="B81" s="489" t="s">
        <v>177</v>
      </c>
      <c r="C81" s="270" t="s">
        <v>6</v>
      </c>
      <c r="D81" s="271">
        <v>1</v>
      </c>
      <c r="E81" s="505"/>
      <c r="F81" s="357">
        <f t="shared" si="7"/>
        <v>0</v>
      </c>
      <c r="G81" s="485"/>
    </row>
    <row r="82" spans="1:7">
      <c r="A82" s="268" t="s">
        <v>311</v>
      </c>
      <c r="B82" s="489" t="s">
        <v>178</v>
      </c>
      <c r="C82" s="270" t="s">
        <v>6</v>
      </c>
      <c r="D82" s="271">
        <v>1</v>
      </c>
      <c r="E82" s="505"/>
      <c r="F82" s="357">
        <f t="shared" si="7"/>
        <v>0</v>
      </c>
      <c r="G82" s="485"/>
    </row>
    <row r="83" spans="1:7">
      <c r="A83" s="268" t="s">
        <v>312</v>
      </c>
      <c r="B83" s="489" t="s">
        <v>179</v>
      </c>
      <c r="C83" s="270" t="s">
        <v>6</v>
      </c>
      <c r="D83" s="271">
        <v>4</v>
      </c>
      <c r="E83" s="505"/>
      <c r="F83" s="357">
        <f t="shared" si="7"/>
        <v>0</v>
      </c>
      <c r="G83" s="485"/>
    </row>
    <row r="84" spans="1:7" ht="25.5">
      <c r="A84" s="268" t="s">
        <v>313</v>
      </c>
      <c r="B84" s="489" t="s">
        <v>180</v>
      </c>
      <c r="C84" s="270" t="s">
        <v>6</v>
      </c>
      <c r="D84" s="271">
        <v>2</v>
      </c>
      <c r="E84" s="505"/>
      <c r="F84" s="357">
        <f t="shared" si="7"/>
        <v>0</v>
      </c>
      <c r="G84" s="485"/>
    </row>
    <row r="85" spans="1:7">
      <c r="A85" s="268" t="s">
        <v>314</v>
      </c>
      <c r="B85" s="489" t="s">
        <v>181</v>
      </c>
      <c r="C85" s="270" t="s">
        <v>6</v>
      </c>
      <c r="D85" s="271">
        <v>3</v>
      </c>
      <c r="E85" s="505"/>
      <c r="F85" s="357">
        <f t="shared" si="7"/>
        <v>0</v>
      </c>
      <c r="G85" s="485"/>
    </row>
    <row r="86" spans="1:7">
      <c r="A86" s="268" t="s">
        <v>315</v>
      </c>
      <c r="B86" s="489" t="s">
        <v>182</v>
      </c>
      <c r="C86" s="270" t="s">
        <v>6</v>
      </c>
      <c r="D86" s="271">
        <v>1</v>
      </c>
      <c r="E86" s="505"/>
      <c r="F86" s="357">
        <f t="shared" si="7"/>
        <v>0</v>
      </c>
      <c r="G86" s="485"/>
    </row>
    <row r="87" spans="1:7">
      <c r="A87" s="268" t="s">
        <v>316</v>
      </c>
      <c r="B87" s="489" t="s">
        <v>183</v>
      </c>
      <c r="C87" s="270" t="s">
        <v>6</v>
      </c>
      <c r="D87" s="271">
        <v>1</v>
      </c>
      <c r="E87" s="505"/>
      <c r="F87" s="357">
        <f t="shared" si="7"/>
        <v>0</v>
      </c>
      <c r="G87" s="485"/>
    </row>
    <row r="88" spans="1:7">
      <c r="A88" s="268" t="s">
        <v>317</v>
      </c>
      <c r="B88" s="489" t="s">
        <v>184</v>
      </c>
      <c r="C88" s="270" t="s">
        <v>6</v>
      </c>
      <c r="D88" s="271">
        <v>6</v>
      </c>
      <c r="E88" s="505"/>
      <c r="F88" s="357">
        <f t="shared" si="7"/>
        <v>0</v>
      </c>
      <c r="G88" s="485"/>
    </row>
    <row r="89" spans="1:7">
      <c r="A89" s="268" t="s">
        <v>318</v>
      </c>
      <c r="B89" s="489" t="s">
        <v>185</v>
      </c>
      <c r="C89" s="270" t="s">
        <v>6</v>
      </c>
      <c r="D89" s="271">
        <v>1</v>
      </c>
      <c r="E89" s="505"/>
      <c r="F89" s="357">
        <f t="shared" si="7"/>
        <v>0</v>
      </c>
      <c r="G89" s="485"/>
    </row>
    <row r="90" spans="1:7">
      <c r="A90" s="268" t="s">
        <v>319</v>
      </c>
      <c r="B90" s="489" t="s">
        <v>186</v>
      </c>
      <c r="C90" s="270" t="s">
        <v>6</v>
      </c>
      <c r="D90" s="271">
        <v>1</v>
      </c>
      <c r="E90" s="505"/>
      <c r="F90" s="357">
        <f t="shared" si="7"/>
        <v>0</v>
      </c>
      <c r="G90" s="485"/>
    </row>
    <row r="91" spans="1:7">
      <c r="A91" s="268" t="s">
        <v>320</v>
      </c>
      <c r="B91" s="489" t="s">
        <v>187</v>
      </c>
      <c r="C91" s="270" t="s">
        <v>6</v>
      </c>
      <c r="D91" s="271">
        <v>1</v>
      </c>
      <c r="E91" s="505"/>
      <c r="F91" s="357">
        <f t="shared" si="7"/>
        <v>0</v>
      </c>
      <c r="G91" s="485"/>
    </row>
    <row r="92" spans="1:7" ht="38.25">
      <c r="A92" s="268" t="s">
        <v>321</v>
      </c>
      <c r="B92" s="489" t="s">
        <v>188</v>
      </c>
      <c r="C92" s="270" t="s">
        <v>6</v>
      </c>
      <c r="D92" s="271">
        <v>1</v>
      </c>
      <c r="E92" s="505"/>
      <c r="F92" s="357">
        <f t="shared" si="7"/>
        <v>0</v>
      </c>
      <c r="G92" s="485"/>
    </row>
    <row r="93" spans="1:7" ht="25.5">
      <c r="A93" s="268" t="s">
        <v>322</v>
      </c>
      <c r="B93" s="489" t="s">
        <v>189</v>
      </c>
      <c r="C93" s="270" t="s">
        <v>6</v>
      </c>
      <c r="D93" s="271">
        <v>1</v>
      </c>
      <c r="E93" s="505"/>
      <c r="F93" s="357">
        <f t="shared" si="7"/>
        <v>0</v>
      </c>
      <c r="G93" s="485"/>
    </row>
    <row r="94" spans="1:7" ht="25.5">
      <c r="A94" s="268" t="s">
        <v>323</v>
      </c>
      <c r="B94" s="489" t="s">
        <v>190</v>
      </c>
      <c r="C94" s="270" t="s">
        <v>6</v>
      </c>
      <c r="D94" s="271">
        <v>1</v>
      </c>
      <c r="E94" s="505"/>
      <c r="F94" s="357">
        <f t="shared" si="7"/>
        <v>0</v>
      </c>
      <c r="G94" s="485"/>
    </row>
    <row r="95" spans="1:7">
      <c r="A95" s="268" t="s">
        <v>324</v>
      </c>
      <c r="B95" s="489" t="s">
        <v>191</v>
      </c>
      <c r="C95" s="270" t="s">
        <v>6</v>
      </c>
      <c r="D95" s="271">
        <v>1</v>
      </c>
      <c r="E95" s="505"/>
      <c r="F95" s="357">
        <f t="shared" si="7"/>
        <v>0</v>
      </c>
      <c r="G95" s="485"/>
    </row>
    <row r="96" spans="1:7" ht="25.5">
      <c r="A96" s="268" t="s">
        <v>325</v>
      </c>
      <c r="B96" s="489" t="s">
        <v>192</v>
      </c>
      <c r="C96" s="270" t="s">
        <v>6</v>
      </c>
      <c r="D96" s="271">
        <v>1</v>
      </c>
      <c r="E96" s="505"/>
      <c r="F96" s="357">
        <f t="shared" si="7"/>
        <v>0</v>
      </c>
      <c r="G96" s="485"/>
    </row>
    <row r="97" spans="1:7" ht="25.5">
      <c r="A97" s="268" t="s">
        <v>326</v>
      </c>
      <c r="B97" s="489" t="s">
        <v>193</v>
      </c>
      <c r="C97" s="270" t="s">
        <v>6</v>
      </c>
      <c r="D97" s="271">
        <v>1</v>
      </c>
      <c r="E97" s="505"/>
      <c r="F97" s="357">
        <f t="shared" si="7"/>
        <v>0</v>
      </c>
      <c r="G97" s="485"/>
    </row>
    <row r="98" spans="1:7" ht="25.5">
      <c r="A98" s="268" t="s">
        <v>327</v>
      </c>
      <c r="B98" s="489" t="s">
        <v>194</v>
      </c>
      <c r="C98" s="270" t="s">
        <v>6</v>
      </c>
      <c r="D98" s="271">
        <v>1</v>
      </c>
      <c r="E98" s="505"/>
      <c r="F98" s="357">
        <f t="shared" si="7"/>
        <v>0</v>
      </c>
      <c r="G98" s="485"/>
    </row>
    <row r="99" spans="1:7">
      <c r="A99" s="268" t="s">
        <v>328</v>
      </c>
      <c r="B99" s="489" t="s">
        <v>195</v>
      </c>
      <c r="C99" s="270" t="s">
        <v>6</v>
      </c>
      <c r="D99" s="271">
        <v>1</v>
      </c>
      <c r="E99" s="505"/>
      <c r="F99" s="357">
        <f t="shared" si="7"/>
        <v>0</v>
      </c>
      <c r="G99" s="485"/>
    </row>
    <row r="100" spans="1:7" ht="38.25">
      <c r="A100" s="268" t="s">
        <v>329</v>
      </c>
      <c r="B100" s="489" t="s">
        <v>196</v>
      </c>
      <c r="C100" s="270" t="s">
        <v>6</v>
      </c>
      <c r="D100" s="271">
        <v>1</v>
      </c>
      <c r="E100" s="505"/>
      <c r="F100" s="357">
        <f t="shared" si="7"/>
        <v>0</v>
      </c>
      <c r="G100" s="485"/>
    </row>
    <row r="101" spans="1:7" ht="25.5">
      <c r="A101" s="268" t="s">
        <v>330</v>
      </c>
      <c r="B101" s="489" t="s">
        <v>412</v>
      </c>
      <c r="C101" s="270" t="s">
        <v>6</v>
      </c>
      <c r="D101" s="271">
        <v>2</v>
      </c>
      <c r="E101" s="505"/>
      <c r="F101" s="357">
        <f t="shared" si="7"/>
        <v>0</v>
      </c>
      <c r="G101" s="485"/>
    </row>
    <row r="102" spans="1:7">
      <c r="A102" s="268" t="s">
        <v>331</v>
      </c>
      <c r="B102" s="489" t="s">
        <v>197</v>
      </c>
      <c r="C102" s="270" t="s">
        <v>6</v>
      </c>
      <c r="D102" s="271">
        <v>2</v>
      </c>
      <c r="E102" s="505"/>
      <c r="F102" s="357">
        <f t="shared" si="7"/>
        <v>0</v>
      </c>
      <c r="G102" s="485"/>
    </row>
    <row r="103" spans="1:7" ht="25.5">
      <c r="A103" s="268" t="s">
        <v>332</v>
      </c>
      <c r="B103" s="489" t="s">
        <v>198</v>
      </c>
      <c r="C103" s="270" t="s">
        <v>6</v>
      </c>
      <c r="D103" s="271">
        <v>8</v>
      </c>
      <c r="E103" s="505"/>
      <c r="F103" s="357">
        <f t="shared" si="7"/>
        <v>0</v>
      </c>
      <c r="G103" s="485"/>
    </row>
    <row r="104" spans="1:7" ht="25.5">
      <c r="A104" s="268" t="s">
        <v>333</v>
      </c>
      <c r="B104" s="489" t="s">
        <v>199</v>
      </c>
      <c r="C104" s="270" t="s">
        <v>6</v>
      </c>
      <c r="D104" s="271">
        <v>1</v>
      </c>
      <c r="E104" s="505"/>
      <c r="F104" s="357">
        <f t="shared" si="7"/>
        <v>0</v>
      </c>
      <c r="G104" s="485"/>
    </row>
    <row r="105" spans="1:7" ht="38.25">
      <c r="A105" s="268" t="s">
        <v>334</v>
      </c>
      <c r="B105" s="489" t="s">
        <v>200</v>
      </c>
      <c r="C105" s="270" t="s">
        <v>6</v>
      </c>
      <c r="D105" s="271">
        <v>2</v>
      </c>
      <c r="E105" s="505"/>
      <c r="F105" s="357">
        <f t="shared" si="7"/>
        <v>0</v>
      </c>
      <c r="G105" s="485"/>
    </row>
    <row r="106" spans="1:7" ht="25.5">
      <c r="A106" s="268" t="s">
        <v>335</v>
      </c>
      <c r="B106" s="489" t="s">
        <v>201</v>
      </c>
      <c r="C106" s="270" t="s">
        <v>6</v>
      </c>
      <c r="D106" s="271">
        <v>2</v>
      </c>
      <c r="E106" s="505"/>
      <c r="F106" s="357">
        <f t="shared" si="7"/>
        <v>0</v>
      </c>
      <c r="G106" s="485"/>
    </row>
    <row r="107" spans="1:7" ht="25.5">
      <c r="A107" s="268" t="s">
        <v>336</v>
      </c>
      <c r="B107" s="489" t="s">
        <v>202</v>
      </c>
      <c r="C107" s="270" t="s">
        <v>6</v>
      </c>
      <c r="D107" s="271">
        <v>2</v>
      </c>
      <c r="E107" s="505"/>
      <c r="F107" s="357">
        <f t="shared" si="7"/>
        <v>0</v>
      </c>
      <c r="G107" s="485"/>
    </row>
    <row r="108" spans="1:7">
      <c r="A108" s="268" t="s">
        <v>337</v>
      </c>
      <c r="B108" s="489" t="s">
        <v>203</v>
      </c>
      <c r="C108" s="270" t="s">
        <v>6</v>
      </c>
      <c r="D108" s="271">
        <v>1</v>
      </c>
      <c r="E108" s="505"/>
      <c r="F108" s="357">
        <f t="shared" si="7"/>
        <v>0</v>
      </c>
      <c r="G108" s="485"/>
    </row>
    <row r="109" spans="1:7" ht="25.5">
      <c r="A109" s="268" t="s">
        <v>338</v>
      </c>
      <c r="B109" s="489" t="s">
        <v>204</v>
      </c>
      <c r="C109" s="270" t="s">
        <v>6</v>
      </c>
      <c r="D109" s="271">
        <v>1</v>
      </c>
      <c r="E109" s="505"/>
      <c r="F109" s="357">
        <f t="shared" si="7"/>
        <v>0</v>
      </c>
      <c r="G109" s="485"/>
    </row>
    <row r="110" spans="1:7" ht="25.5">
      <c r="A110" s="268" t="s">
        <v>339</v>
      </c>
      <c r="B110" s="489" t="s">
        <v>205</v>
      </c>
      <c r="C110" s="270" t="s">
        <v>6</v>
      </c>
      <c r="D110" s="271">
        <v>1</v>
      </c>
      <c r="E110" s="505"/>
      <c r="F110" s="357">
        <f t="shared" si="7"/>
        <v>0</v>
      </c>
      <c r="G110" s="485"/>
    </row>
    <row r="111" spans="1:7">
      <c r="A111" s="268" t="s">
        <v>340</v>
      </c>
      <c r="B111" s="489" t="s">
        <v>206</v>
      </c>
      <c r="C111" s="270" t="s">
        <v>6</v>
      </c>
      <c r="D111" s="271">
        <v>1</v>
      </c>
      <c r="E111" s="505"/>
      <c r="F111" s="357">
        <f t="shared" si="7"/>
        <v>0</v>
      </c>
      <c r="G111" s="485"/>
    </row>
    <row r="112" spans="1:7" ht="26.25" thickBot="1">
      <c r="A112" s="268" t="s">
        <v>341</v>
      </c>
      <c r="B112" s="489" t="s">
        <v>207</v>
      </c>
      <c r="C112" s="270" t="s">
        <v>158</v>
      </c>
      <c r="D112" s="271">
        <v>1</v>
      </c>
      <c r="E112" s="505"/>
      <c r="F112" s="357">
        <f t="shared" si="7"/>
        <v>0</v>
      </c>
      <c r="G112" s="485"/>
    </row>
    <row r="113" spans="1:7" ht="15.75" thickBot="1">
      <c r="A113" s="289" t="s">
        <v>342</v>
      </c>
      <c r="B113" s="280" t="s">
        <v>156</v>
      </c>
      <c r="C113" s="286"/>
      <c r="D113" s="287"/>
      <c r="E113" s="288"/>
      <c r="F113" s="284">
        <f>SUM(F80:F112)</f>
        <v>0</v>
      </c>
      <c r="G113" s="485"/>
    </row>
    <row r="114" spans="1:7" ht="15.75" thickBot="1">
      <c r="A114" s="269"/>
      <c r="B114" s="353"/>
      <c r="C114" s="359"/>
      <c r="D114" s="360"/>
      <c r="E114" s="361"/>
      <c r="F114" s="263"/>
      <c r="G114" s="485"/>
    </row>
    <row r="115" spans="1:7" ht="15.75" thickBot="1">
      <c r="A115" s="269"/>
      <c r="B115" s="516" t="s">
        <v>343</v>
      </c>
      <c r="C115" s="517"/>
      <c r="D115" s="517"/>
      <c r="E115" s="517"/>
      <c r="F115" s="518"/>
      <c r="G115" s="485"/>
    </row>
    <row r="116" spans="1:7" ht="25.5">
      <c r="A116" s="268" t="s">
        <v>344</v>
      </c>
      <c r="B116" s="486" t="s">
        <v>208</v>
      </c>
      <c r="C116" s="343" t="s">
        <v>158</v>
      </c>
      <c r="D116" s="349">
        <v>1</v>
      </c>
      <c r="E116" s="504"/>
      <c r="F116" s="352">
        <f t="shared" ref="F116:F119" si="8">D116*E116</f>
        <v>0</v>
      </c>
      <c r="G116" s="485"/>
    </row>
    <row r="117" spans="1:7" ht="38.25">
      <c r="A117" s="268" t="s">
        <v>345</v>
      </c>
      <c r="B117" s="489" t="s">
        <v>209</v>
      </c>
      <c r="C117" s="270" t="s">
        <v>158</v>
      </c>
      <c r="D117" s="271">
        <v>1</v>
      </c>
      <c r="E117" s="505"/>
      <c r="F117" s="357">
        <f t="shared" si="8"/>
        <v>0</v>
      </c>
      <c r="G117" s="485"/>
    </row>
    <row r="118" spans="1:7" ht="25.5">
      <c r="A118" s="268" t="s">
        <v>346</v>
      </c>
      <c r="B118" s="488" t="s">
        <v>210</v>
      </c>
      <c r="C118" s="270" t="s">
        <v>158</v>
      </c>
      <c r="D118" s="271">
        <v>1</v>
      </c>
      <c r="E118" s="505"/>
      <c r="F118" s="357">
        <f t="shared" si="8"/>
        <v>0</v>
      </c>
      <c r="G118" s="485"/>
    </row>
    <row r="119" spans="1:7" ht="15.75" thickBot="1">
      <c r="A119" s="268" t="s">
        <v>347</v>
      </c>
      <c r="B119" s="488" t="s">
        <v>211</v>
      </c>
      <c r="C119" s="270" t="s">
        <v>158</v>
      </c>
      <c r="D119" s="271">
        <v>1</v>
      </c>
      <c r="E119" s="505"/>
      <c r="F119" s="357">
        <f t="shared" si="8"/>
        <v>0</v>
      </c>
      <c r="G119" s="485"/>
    </row>
    <row r="120" spans="1:7" ht="15.75" thickBot="1">
      <c r="A120" s="289" t="s">
        <v>348</v>
      </c>
      <c r="B120" s="280" t="s">
        <v>156</v>
      </c>
      <c r="C120" s="286"/>
      <c r="D120" s="287"/>
      <c r="E120" s="288"/>
      <c r="F120" s="284">
        <f>SUM(F116:F119)</f>
        <v>0</v>
      </c>
      <c r="G120" s="485"/>
    </row>
    <row r="121" spans="1:7" ht="15.75" thickBot="1">
      <c r="A121" s="269"/>
      <c r="B121" s="353"/>
      <c r="C121" s="359"/>
      <c r="D121" s="360"/>
      <c r="E121" s="361"/>
      <c r="F121" s="263"/>
      <c r="G121" s="485"/>
    </row>
    <row r="122" spans="1:7" ht="15.75" thickBot="1">
      <c r="A122" s="269"/>
      <c r="B122" s="516" t="s">
        <v>349</v>
      </c>
      <c r="C122" s="519"/>
      <c r="D122" s="519"/>
      <c r="E122" s="519"/>
      <c r="F122" s="520"/>
      <c r="G122" s="485"/>
    </row>
    <row r="123" spans="1:7" ht="25.5">
      <c r="A123" s="268" t="s">
        <v>350</v>
      </c>
      <c r="B123" s="486" t="s">
        <v>212</v>
      </c>
      <c r="C123" s="343" t="s">
        <v>6</v>
      </c>
      <c r="D123" s="349">
        <v>1</v>
      </c>
      <c r="E123" s="504"/>
      <c r="F123" s="352">
        <f t="shared" ref="F123:F149" si="9">D123*E123</f>
        <v>0</v>
      </c>
      <c r="G123" s="485"/>
    </row>
    <row r="124" spans="1:7" ht="25.5">
      <c r="A124" s="268" t="s">
        <v>351</v>
      </c>
      <c r="B124" s="489" t="s">
        <v>165</v>
      </c>
      <c r="C124" s="270" t="s">
        <v>6</v>
      </c>
      <c r="D124" s="271">
        <v>1</v>
      </c>
      <c r="E124" s="505"/>
      <c r="F124" s="357">
        <f t="shared" si="9"/>
        <v>0</v>
      </c>
      <c r="G124" s="485"/>
    </row>
    <row r="125" spans="1:7" ht="25.5">
      <c r="A125" s="268" t="s">
        <v>352</v>
      </c>
      <c r="B125" s="489" t="s">
        <v>213</v>
      </c>
      <c r="C125" s="270" t="s">
        <v>214</v>
      </c>
      <c r="D125" s="271">
        <v>1</v>
      </c>
      <c r="E125" s="505"/>
      <c r="F125" s="357">
        <f t="shared" si="9"/>
        <v>0</v>
      </c>
      <c r="G125" s="485"/>
    </row>
    <row r="126" spans="1:7">
      <c r="A126" s="268" t="s">
        <v>353</v>
      </c>
      <c r="B126" s="489" t="s">
        <v>215</v>
      </c>
      <c r="C126" s="270" t="s">
        <v>6</v>
      </c>
      <c r="D126" s="271">
        <v>1</v>
      </c>
      <c r="E126" s="505"/>
      <c r="F126" s="357">
        <f t="shared" si="9"/>
        <v>0</v>
      </c>
      <c r="G126" s="485"/>
    </row>
    <row r="127" spans="1:7">
      <c r="A127" s="268" t="s">
        <v>354</v>
      </c>
      <c r="B127" s="489" t="s">
        <v>216</v>
      </c>
      <c r="C127" s="270" t="s">
        <v>6</v>
      </c>
      <c r="D127" s="271">
        <v>3</v>
      </c>
      <c r="E127" s="505"/>
      <c r="F127" s="357">
        <f t="shared" si="9"/>
        <v>0</v>
      </c>
      <c r="G127" s="485"/>
    </row>
    <row r="128" spans="1:7">
      <c r="A128" s="268" t="s">
        <v>355</v>
      </c>
      <c r="B128" s="489" t="s">
        <v>217</v>
      </c>
      <c r="C128" s="270" t="s">
        <v>6</v>
      </c>
      <c r="D128" s="271">
        <v>3</v>
      </c>
      <c r="E128" s="505"/>
      <c r="F128" s="357">
        <f t="shared" si="9"/>
        <v>0</v>
      </c>
      <c r="G128" s="485"/>
    </row>
    <row r="129" spans="1:7">
      <c r="A129" s="268" t="s">
        <v>356</v>
      </c>
      <c r="B129" s="489" t="s">
        <v>218</v>
      </c>
      <c r="C129" s="270" t="s">
        <v>6</v>
      </c>
      <c r="D129" s="271">
        <v>3</v>
      </c>
      <c r="E129" s="505"/>
      <c r="F129" s="357">
        <f t="shared" si="9"/>
        <v>0</v>
      </c>
      <c r="G129" s="485"/>
    </row>
    <row r="130" spans="1:7">
      <c r="A130" s="268" t="s">
        <v>357</v>
      </c>
      <c r="B130" s="489" t="s">
        <v>219</v>
      </c>
      <c r="C130" s="270" t="s">
        <v>6</v>
      </c>
      <c r="D130" s="271">
        <v>1</v>
      </c>
      <c r="E130" s="505"/>
      <c r="F130" s="357">
        <f t="shared" si="9"/>
        <v>0</v>
      </c>
      <c r="G130" s="485"/>
    </row>
    <row r="131" spans="1:7" ht="25.5">
      <c r="A131" s="268" t="s">
        <v>358</v>
      </c>
      <c r="B131" s="489" t="s">
        <v>220</v>
      </c>
      <c r="C131" s="270" t="s">
        <v>9</v>
      </c>
      <c r="D131" s="271">
        <v>112</v>
      </c>
      <c r="E131" s="505"/>
      <c r="F131" s="357">
        <f t="shared" si="9"/>
        <v>0</v>
      </c>
      <c r="G131" s="485"/>
    </row>
    <row r="132" spans="1:7">
      <c r="A132" s="268" t="s">
        <v>359</v>
      </c>
      <c r="B132" s="489" t="s">
        <v>221</v>
      </c>
      <c r="C132" s="270" t="s">
        <v>9</v>
      </c>
      <c r="D132" s="271">
        <v>108</v>
      </c>
      <c r="E132" s="505"/>
      <c r="F132" s="357">
        <f t="shared" si="9"/>
        <v>0</v>
      </c>
      <c r="G132" s="485"/>
    </row>
    <row r="133" spans="1:7">
      <c r="A133" s="268" t="s">
        <v>360</v>
      </c>
      <c r="B133" s="489" t="s">
        <v>222</v>
      </c>
      <c r="C133" s="270" t="s">
        <v>9</v>
      </c>
      <c r="D133" s="271">
        <v>69</v>
      </c>
      <c r="E133" s="505"/>
      <c r="F133" s="357">
        <f t="shared" si="9"/>
        <v>0</v>
      </c>
      <c r="G133" s="485"/>
    </row>
    <row r="134" spans="1:7" ht="25.5">
      <c r="A134" s="268" t="s">
        <v>361</v>
      </c>
      <c r="B134" s="489" t="s">
        <v>223</v>
      </c>
      <c r="C134" s="270" t="s">
        <v>9</v>
      </c>
      <c r="D134" s="271">
        <v>108</v>
      </c>
      <c r="E134" s="505"/>
      <c r="F134" s="357">
        <f t="shared" si="9"/>
        <v>0</v>
      </c>
      <c r="G134" s="485"/>
    </row>
    <row r="135" spans="1:7" ht="38.25">
      <c r="A135" s="268" t="s">
        <v>362</v>
      </c>
      <c r="B135" s="489" t="s">
        <v>224</v>
      </c>
      <c r="C135" s="270" t="s">
        <v>9</v>
      </c>
      <c r="D135" s="271">
        <v>108</v>
      </c>
      <c r="E135" s="505"/>
      <c r="F135" s="357">
        <f t="shared" si="9"/>
        <v>0</v>
      </c>
      <c r="G135" s="485"/>
    </row>
    <row r="136" spans="1:7">
      <c r="A136" s="268" t="s">
        <v>363</v>
      </c>
      <c r="B136" s="489" t="s">
        <v>225</v>
      </c>
      <c r="C136" s="270" t="s">
        <v>9</v>
      </c>
      <c r="D136" s="271">
        <v>10</v>
      </c>
      <c r="E136" s="505"/>
      <c r="F136" s="357">
        <f t="shared" si="9"/>
        <v>0</v>
      </c>
      <c r="G136" s="485"/>
    </row>
    <row r="137" spans="1:7">
      <c r="A137" s="268" t="s">
        <v>364</v>
      </c>
      <c r="B137" s="489" t="s">
        <v>226</v>
      </c>
      <c r="C137" s="270" t="s">
        <v>9</v>
      </c>
      <c r="D137" s="271">
        <v>10</v>
      </c>
      <c r="E137" s="505"/>
      <c r="F137" s="357">
        <f t="shared" si="9"/>
        <v>0</v>
      </c>
      <c r="G137" s="485"/>
    </row>
    <row r="138" spans="1:7">
      <c r="A138" s="268" t="s">
        <v>365</v>
      </c>
      <c r="B138" s="489" t="s">
        <v>227</v>
      </c>
      <c r="C138" s="270" t="s">
        <v>9</v>
      </c>
      <c r="D138" s="271">
        <v>11</v>
      </c>
      <c r="E138" s="505"/>
      <c r="F138" s="357">
        <f t="shared" si="9"/>
        <v>0</v>
      </c>
      <c r="G138" s="485"/>
    </row>
    <row r="139" spans="1:7">
      <c r="A139" s="268" t="s">
        <v>366</v>
      </c>
      <c r="B139" s="489" t="s">
        <v>228</v>
      </c>
      <c r="C139" s="270" t="s">
        <v>158</v>
      </c>
      <c r="D139" s="271">
        <v>2</v>
      </c>
      <c r="E139" s="505"/>
      <c r="F139" s="357">
        <f t="shared" si="9"/>
        <v>0</v>
      </c>
      <c r="G139" s="485"/>
    </row>
    <row r="140" spans="1:7">
      <c r="A140" s="268" t="s">
        <v>367</v>
      </c>
      <c r="B140" s="489" t="s">
        <v>229</v>
      </c>
      <c r="C140" s="270" t="s">
        <v>158</v>
      </c>
      <c r="D140" s="271">
        <v>1</v>
      </c>
      <c r="E140" s="505"/>
      <c r="F140" s="357">
        <f t="shared" si="9"/>
        <v>0</v>
      </c>
      <c r="G140" s="485"/>
    </row>
    <row r="141" spans="1:7">
      <c r="A141" s="268" t="s">
        <v>368</v>
      </c>
      <c r="B141" s="489" t="s">
        <v>230</v>
      </c>
      <c r="C141" s="270" t="s">
        <v>158</v>
      </c>
      <c r="D141" s="271">
        <v>1</v>
      </c>
      <c r="E141" s="505"/>
      <c r="F141" s="357">
        <f t="shared" si="9"/>
        <v>0</v>
      </c>
      <c r="G141" s="485"/>
    </row>
    <row r="142" spans="1:7">
      <c r="A142" s="268" t="s">
        <v>369</v>
      </c>
      <c r="B142" s="489" t="s">
        <v>231</v>
      </c>
      <c r="C142" s="270" t="s">
        <v>158</v>
      </c>
      <c r="D142" s="271">
        <v>1</v>
      </c>
      <c r="E142" s="505"/>
      <c r="F142" s="357">
        <f t="shared" si="9"/>
        <v>0</v>
      </c>
      <c r="G142" s="485"/>
    </row>
    <row r="143" spans="1:7">
      <c r="A143" s="268" t="s">
        <v>370</v>
      </c>
      <c r="B143" s="489" t="s">
        <v>232</v>
      </c>
      <c r="C143" s="270" t="s">
        <v>158</v>
      </c>
      <c r="D143" s="271">
        <v>1</v>
      </c>
      <c r="E143" s="505"/>
      <c r="F143" s="357">
        <f t="shared" si="9"/>
        <v>0</v>
      </c>
      <c r="G143" s="485"/>
    </row>
    <row r="144" spans="1:7">
      <c r="A144" s="268" t="s">
        <v>371</v>
      </c>
      <c r="B144" s="489" t="s">
        <v>233</v>
      </c>
      <c r="C144" s="270" t="s">
        <v>158</v>
      </c>
      <c r="D144" s="271">
        <v>1</v>
      </c>
      <c r="E144" s="505"/>
      <c r="F144" s="357">
        <f t="shared" si="9"/>
        <v>0</v>
      </c>
      <c r="G144" s="485"/>
    </row>
    <row r="145" spans="1:7" ht="25.5">
      <c r="A145" s="268" t="s">
        <v>372</v>
      </c>
      <c r="B145" s="489" t="s">
        <v>234</v>
      </c>
      <c r="C145" s="270" t="s">
        <v>158</v>
      </c>
      <c r="D145" s="271">
        <v>1</v>
      </c>
      <c r="E145" s="505"/>
      <c r="F145" s="357">
        <f t="shared" si="9"/>
        <v>0</v>
      </c>
      <c r="G145" s="485"/>
    </row>
    <row r="146" spans="1:7">
      <c r="A146" s="268" t="s">
        <v>373</v>
      </c>
      <c r="B146" s="489" t="s">
        <v>235</v>
      </c>
      <c r="C146" s="270" t="s">
        <v>158</v>
      </c>
      <c r="D146" s="271">
        <v>1</v>
      </c>
      <c r="E146" s="505"/>
      <c r="F146" s="357">
        <f t="shared" si="9"/>
        <v>0</v>
      </c>
      <c r="G146" s="485"/>
    </row>
    <row r="147" spans="1:7">
      <c r="A147" s="268" t="s">
        <v>374</v>
      </c>
      <c r="B147" s="489" t="s">
        <v>236</v>
      </c>
      <c r="C147" s="270" t="s">
        <v>158</v>
      </c>
      <c r="D147" s="271">
        <v>1</v>
      </c>
      <c r="E147" s="505"/>
      <c r="F147" s="357">
        <f t="shared" si="9"/>
        <v>0</v>
      </c>
      <c r="G147" s="485"/>
    </row>
    <row r="148" spans="1:7">
      <c r="A148" s="268" t="s">
        <v>375</v>
      </c>
      <c r="B148" s="489" t="s">
        <v>237</v>
      </c>
      <c r="C148" s="270" t="s">
        <v>158</v>
      </c>
      <c r="D148" s="271">
        <v>1</v>
      </c>
      <c r="E148" s="505"/>
      <c r="F148" s="357">
        <f t="shared" si="9"/>
        <v>0</v>
      </c>
      <c r="G148" s="485"/>
    </row>
    <row r="149" spans="1:7" ht="15.75" thickBot="1">
      <c r="A149" s="268" t="s">
        <v>397</v>
      </c>
      <c r="B149" s="489" t="s">
        <v>175</v>
      </c>
      <c r="C149" s="270" t="s">
        <v>158</v>
      </c>
      <c r="D149" s="271">
        <v>1</v>
      </c>
      <c r="E149" s="505"/>
      <c r="F149" s="357">
        <f t="shared" si="9"/>
        <v>0</v>
      </c>
      <c r="G149" s="485"/>
    </row>
    <row r="150" spans="1:7" ht="15.75" thickBot="1">
      <c r="A150" s="289" t="s">
        <v>376</v>
      </c>
      <c r="B150" s="280" t="s">
        <v>156</v>
      </c>
      <c r="C150" s="286"/>
      <c r="D150" s="287"/>
      <c r="E150" s="288"/>
      <c r="F150" s="284">
        <f>SUM(F123:F149)</f>
        <v>0</v>
      </c>
      <c r="G150" s="485"/>
    </row>
    <row r="151" spans="1:7" ht="15.75" thickBot="1">
      <c r="A151" s="269"/>
      <c r="B151" s="353"/>
      <c r="C151" s="359"/>
      <c r="D151" s="360"/>
      <c r="E151" s="361"/>
      <c r="F151" s="263"/>
      <c r="G151" s="485"/>
    </row>
    <row r="152" spans="1:7" ht="15.75" thickBot="1">
      <c r="A152" s="269"/>
      <c r="B152" s="344" t="s">
        <v>377</v>
      </c>
      <c r="C152" s="286"/>
      <c r="D152" s="286"/>
      <c r="E152" s="367"/>
      <c r="F152" s="368"/>
      <c r="G152" s="485"/>
    </row>
    <row r="153" spans="1:7" ht="25.5">
      <c r="A153" s="268" t="s">
        <v>378</v>
      </c>
      <c r="B153" s="486" t="s">
        <v>238</v>
      </c>
      <c r="C153" s="343" t="s">
        <v>6</v>
      </c>
      <c r="D153" s="349">
        <v>2</v>
      </c>
      <c r="E153" s="504"/>
      <c r="F153" s="352">
        <f>D153*E153</f>
        <v>0</v>
      </c>
      <c r="G153" s="485"/>
    </row>
    <row r="154" spans="1:7" ht="25.5">
      <c r="A154" s="268" t="s">
        <v>379</v>
      </c>
      <c r="B154" s="489" t="s">
        <v>239</v>
      </c>
      <c r="C154" s="270" t="s">
        <v>6</v>
      </c>
      <c r="D154" s="271">
        <v>2</v>
      </c>
      <c r="E154" s="505"/>
      <c r="F154" s="357">
        <f t="shared" ref="F154:F162" si="10">D154*E154</f>
        <v>0</v>
      </c>
      <c r="G154" s="485"/>
    </row>
    <row r="155" spans="1:7" ht="25.5">
      <c r="A155" s="268" t="s">
        <v>380</v>
      </c>
      <c r="B155" s="489" t="s">
        <v>240</v>
      </c>
      <c r="C155" s="270" t="s">
        <v>6</v>
      </c>
      <c r="D155" s="271">
        <v>1</v>
      </c>
      <c r="E155" s="505"/>
      <c r="F155" s="357">
        <f t="shared" si="10"/>
        <v>0</v>
      </c>
      <c r="G155" s="485"/>
    </row>
    <row r="156" spans="1:7" ht="38.25">
      <c r="A156" s="268" t="s">
        <v>381</v>
      </c>
      <c r="B156" s="489" t="s">
        <v>241</v>
      </c>
      <c r="C156" s="270" t="s">
        <v>6</v>
      </c>
      <c r="D156" s="271">
        <v>1</v>
      </c>
      <c r="E156" s="505"/>
      <c r="F156" s="357">
        <f t="shared" si="10"/>
        <v>0</v>
      </c>
      <c r="G156" s="485"/>
    </row>
    <row r="157" spans="1:7" ht="25.5">
      <c r="A157" s="268" t="s">
        <v>382</v>
      </c>
      <c r="B157" s="489" t="s">
        <v>242</v>
      </c>
      <c r="C157" s="270" t="s">
        <v>6</v>
      </c>
      <c r="D157" s="271">
        <v>1</v>
      </c>
      <c r="E157" s="505"/>
      <c r="F157" s="357">
        <f t="shared" si="10"/>
        <v>0</v>
      </c>
      <c r="G157" s="485"/>
    </row>
    <row r="158" spans="1:7" ht="51">
      <c r="A158" s="268" t="s">
        <v>383</v>
      </c>
      <c r="B158" s="489" t="s">
        <v>243</v>
      </c>
      <c r="C158" s="270" t="s">
        <v>6</v>
      </c>
      <c r="D158" s="271">
        <v>1</v>
      </c>
      <c r="E158" s="505"/>
      <c r="F158" s="357">
        <f t="shared" si="10"/>
        <v>0</v>
      </c>
      <c r="G158" s="485"/>
    </row>
    <row r="159" spans="1:7">
      <c r="A159" s="268" t="s">
        <v>384</v>
      </c>
      <c r="B159" s="489" t="s">
        <v>244</v>
      </c>
      <c r="C159" s="270" t="s">
        <v>6</v>
      </c>
      <c r="D159" s="271">
        <v>2</v>
      </c>
      <c r="E159" s="505"/>
      <c r="F159" s="357">
        <f t="shared" si="10"/>
        <v>0</v>
      </c>
      <c r="G159" s="485"/>
    </row>
    <row r="160" spans="1:7">
      <c r="A160" s="268" t="s">
        <v>385</v>
      </c>
      <c r="B160" s="489" t="s">
        <v>245</v>
      </c>
      <c r="C160" s="270" t="s">
        <v>6</v>
      </c>
      <c r="D160" s="271">
        <v>2</v>
      </c>
      <c r="E160" s="505"/>
      <c r="F160" s="357">
        <f t="shared" si="10"/>
        <v>0</v>
      </c>
      <c r="G160" s="485"/>
    </row>
    <row r="161" spans="1:7">
      <c r="A161" s="268" t="s">
        <v>386</v>
      </c>
      <c r="B161" s="489" t="s">
        <v>246</v>
      </c>
      <c r="C161" s="270" t="s">
        <v>6</v>
      </c>
      <c r="D161" s="271">
        <v>1</v>
      </c>
      <c r="E161" s="505"/>
      <c r="F161" s="357">
        <f t="shared" si="10"/>
        <v>0</v>
      </c>
      <c r="G161" s="485"/>
    </row>
    <row r="162" spans="1:7" ht="15.75" thickBot="1">
      <c r="A162" s="268" t="s">
        <v>387</v>
      </c>
      <c r="B162" s="489" t="s">
        <v>247</v>
      </c>
      <c r="C162" s="270" t="s">
        <v>6</v>
      </c>
      <c r="D162" s="271">
        <v>1</v>
      </c>
      <c r="E162" s="505"/>
      <c r="F162" s="357">
        <f t="shared" si="10"/>
        <v>0</v>
      </c>
      <c r="G162" s="485"/>
    </row>
    <row r="163" spans="1:7" ht="15.75" thickBot="1">
      <c r="A163" s="289" t="s">
        <v>388</v>
      </c>
      <c r="B163" s="280" t="s">
        <v>156</v>
      </c>
      <c r="C163" s="286"/>
      <c r="D163" s="287"/>
      <c r="E163" s="288"/>
      <c r="F163" s="284">
        <f>SUM(F153:F162)</f>
        <v>0</v>
      </c>
      <c r="G163" s="485"/>
    </row>
    <row r="164" spans="1:7" ht="15.75" thickBot="1">
      <c r="A164" s="269"/>
      <c r="B164" s="353"/>
      <c r="C164" s="359"/>
      <c r="D164" s="360"/>
      <c r="E164" s="361"/>
      <c r="F164" s="263"/>
      <c r="G164" s="485"/>
    </row>
    <row r="165" spans="1:7" ht="15.75" thickBot="1">
      <c r="A165" s="269"/>
      <c r="B165" s="344" t="s">
        <v>389</v>
      </c>
      <c r="C165" s="286"/>
      <c r="D165" s="286"/>
      <c r="E165" s="367"/>
      <c r="F165" s="368"/>
      <c r="G165" s="485"/>
    </row>
    <row r="166" spans="1:7" ht="38.25">
      <c r="A166" s="268" t="s">
        <v>390</v>
      </c>
      <c r="B166" s="487" t="s">
        <v>248</v>
      </c>
      <c r="C166" s="343" t="s">
        <v>158</v>
      </c>
      <c r="D166" s="343">
        <v>1</v>
      </c>
      <c r="E166" s="504"/>
      <c r="F166" s="352">
        <f>D166*E166</f>
        <v>0</v>
      </c>
      <c r="G166" s="485"/>
    </row>
    <row r="167" spans="1:7" ht="38.25">
      <c r="A167" s="268" t="s">
        <v>391</v>
      </c>
      <c r="B167" s="488" t="s">
        <v>249</v>
      </c>
      <c r="C167" s="270" t="s">
        <v>158</v>
      </c>
      <c r="D167" s="270">
        <v>1</v>
      </c>
      <c r="E167" s="505"/>
      <c r="F167" s="357">
        <f t="shared" ref="F167:F170" si="11">D167*E167</f>
        <v>0</v>
      </c>
      <c r="G167" s="485"/>
    </row>
    <row r="168" spans="1:7" ht="25.5">
      <c r="A168" s="268" t="s">
        <v>392</v>
      </c>
      <c r="B168" s="488" t="s">
        <v>250</v>
      </c>
      <c r="C168" s="270" t="s">
        <v>158</v>
      </c>
      <c r="D168" s="270">
        <v>1</v>
      </c>
      <c r="E168" s="505"/>
      <c r="F168" s="357">
        <f t="shared" si="11"/>
        <v>0</v>
      </c>
      <c r="G168" s="485"/>
    </row>
    <row r="169" spans="1:7" ht="38.25">
      <c r="A169" s="268" t="s">
        <v>393</v>
      </c>
      <c r="B169" s="488" t="s">
        <v>251</v>
      </c>
      <c r="C169" s="270" t="s">
        <v>158</v>
      </c>
      <c r="D169" s="270">
        <v>1</v>
      </c>
      <c r="E169" s="505"/>
      <c r="F169" s="357">
        <f t="shared" si="11"/>
        <v>0</v>
      </c>
      <c r="G169" s="485"/>
    </row>
    <row r="170" spans="1:7" ht="15.75" thickBot="1">
      <c r="A170" s="267" t="s">
        <v>394</v>
      </c>
      <c r="B170" s="490" t="s">
        <v>252</v>
      </c>
      <c r="C170" s="345" t="s">
        <v>158</v>
      </c>
      <c r="D170" s="345">
        <v>1</v>
      </c>
      <c r="E170" s="506"/>
      <c r="F170" s="362">
        <f t="shared" si="11"/>
        <v>0</v>
      </c>
      <c r="G170" s="485"/>
    </row>
    <row r="171" spans="1:7" ht="15.75" thickBot="1">
      <c r="A171" s="289" t="s">
        <v>395</v>
      </c>
      <c r="B171" s="280" t="s">
        <v>156</v>
      </c>
      <c r="C171" s="346"/>
      <c r="D171" s="347"/>
      <c r="E171" s="348"/>
      <c r="F171" s="284">
        <f>SUM(F166:F170)</f>
        <v>0</v>
      </c>
      <c r="G171" s="485"/>
    </row>
    <row r="172" spans="1:7" ht="26.25" thickBot="1">
      <c r="A172" s="256" t="s">
        <v>279</v>
      </c>
      <c r="B172" s="471" t="s">
        <v>396</v>
      </c>
      <c r="C172" s="363"/>
      <c r="D172" s="364"/>
      <c r="E172" s="365"/>
      <c r="F172" s="366">
        <f>F50+F58+F67+F77+F113+F120+F150+F163+F171</f>
        <v>0</v>
      </c>
      <c r="G172" s="485"/>
    </row>
    <row r="173" spans="1:7" ht="15.75" thickBot="1">
      <c r="A173" s="369"/>
      <c r="B173" s="472"/>
      <c r="C173" s="370"/>
      <c r="D173" s="371"/>
      <c r="E173" s="372"/>
      <c r="F173" s="372"/>
      <c r="G173" s="485"/>
    </row>
    <row r="174" spans="1:7" ht="19.899999999999999" customHeight="1" thickBot="1">
      <c r="A174" s="264"/>
      <c r="B174" s="473" t="s">
        <v>264</v>
      </c>
      <c r="C174" s="265"/>
      <c r="D174" s="266"/>
      <c r="E174" s="143"/>
      <c r="F174" s="144">
        <f>F7+F11+F17+F37+F45+F172</f>
        <v>0</v>
      </c>
      <c r="G174" s="485"/>
    </row>
  </sheetData>
  <sheetProtection algorithmName="SHA-512" hashValue="u5YbOrynW5OHFpYaaWpZRcyxWEFFAWT26v9Svoi0v0jD3aGI7lTjHumzN+T8+URYzBVhpynVjayhvFNiwPpIUQ==" saltValue="e4dd4F3u9s3m4U2bNJOmQA==" spinCount="100000" sheet="1" objects="1" scenarios="1"/>
  <mergeCells count="5">
    <mergeCell ref="B60:F60"/>
    <mergeCell ref="B69:F69"/>
    <mergeCell ref="B79:F79"/>
    <mergeCell ref="B115:F115"/>
    <mergeCell ref="B122:F122"/>
  </mergeCells>
  <pageMargins left="0.7" right="0.7" top="0.75" bottom="0.75" header="0.3" footer="0.3"/>
  <pageSetup paperSize="9" orientation="portrait"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5</vt:i4>
      </vt:variant>
      <vt:variant>
        <vt:lpstr>Imenovani obsegi</vt:lpstr>
      </vt:variant>
      <vt:variant>
        <vt:i4>6</vt:i4>
      </vt:variant>
    </vt:vector>
  </HeadingPairs>
  <TitlesOfParts>
    <vt:vector size="11" baseType="lpstr">
      <vt:lpstr>SK-REKAP</vt:lpstr>
      <vt:lpstr>kanal-9-01</vt:lpstr>
      <vt:lpstr>kanal-9-01-tlačni</vt:lpstr>
      <vt:lpstr>kanal-9-01.1</vt:lpstr>
      <vt:lpstr>Črpališče Č3</vt:lpstr>
      <vt:lpstr>'Črpališče Č3'!Področje_tiskanja</vt:lpstr>
      <vt:lpstr>'SK-REKAP'!Področje_tiskanja</vt:lpstr>
      <vt:lpstr>'Črpališče Č3'!Tiskanje_naslovov</vt:lpstr>
      <vt:lpstr>'kanal-9-01'!Tiskanje_naslovov</vt:lpstr>
      <vt:lpstr>'kanal-9-01.1'!Tiskanje_naslovov</vt:lpstr>
      <vt:lpstr>'kanal-9-01-tlačni'!Tiskanje_naslovov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Alenka Sajovic</cp:lastModifiedBy>
  <cp:lastPrinted>2020-06-09T11:37:20Z</cp:lastPrinted>
  <dcterms:created xsi:type="dcterms:W3CDTF">1997-01-31T12:20:41Z</dcterms:created>
  <dcterms:modified xsi:type="dcterms:W3CDTF">2020-08-24T07:29:13Z</dcterms:modified>
</cp:coreProperties>
</file>