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59D32203-A83E-4AD6-B8F1-0CAAD479094C}" xr6:coauthVersionLast="45" xr6:coauthVersionMax="45" xr10:uidLastSave="{00000000-0000-0000-0000-000000000000}"/>
  <workbookProtection workbookAlgorithmName="SHA-512" workbookHashValue="Y5vTkmueJNV8DlonKj56n5bIJKhvBkYzPXygwfTmMcb0YThpv7sWNH5KReRIGl9KWhPw0AbZJa5HEuJNmV7bXQ==" workbookSaltValue="RF8Oan9pVg61Za5EsGjN0w==" workbookSpinCount="100000" lockStructure="1"/>
  <bookViews>
    <workbookView xWindow="-120" yWindow="-120" windowWidth="29040" windowHeight="15840" tabRatio="819" activeTab="4" xr2:uid="{00000000-000D-0000-FFFF-FFFF00000000}"/>
  </bookViews>
  <sheets>
    <sheet name="SK-REKAP" sheetId="1" r:id="rId1"/>
    <sheet name="kanal-9-01" sheetId="4" r:id="rId2"/>
    <sheet name="kanal-9-01-tlačni" sheetId="11" r:id="rId3"/>
    <sheet name="kanal-9-01.1" sheetId="13" r:id="rId4"/>
    <sheet name="Črpališče Č3" sheetId="16" r:id="rId5"/>
  </sheets>
  <definedNames>
    <definedName name="_xlnm.Print_Area" localSheetId="4">'Črpališče Č3'!$A$1:$F$174</definedName>
    <definedName name="_xlnm.Print_Area" localSheetId="0">'SK-REKAP'!$A$1:$F$55</definedName>
    <definedName name="_xlnm.Print_Titles" localSheetId="4">'Črpališče Č3'!$3:$4</definedName>
    <definedName name="_xlnm.Print_Titles" localSheetId="1">'kanal-9-01'!$3:$4</definedName>
    <definedName name="_xlnm.Print_Titles" localSheetId="3">'kanal-9-01.1'!$3:$4</definedName>
    <definedName name="_xlnm.Print_Titles" localSheetId="2">'kanal-9-01-tlačni'!$3:$4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6" l="1"/>
  <c r="F43" i="16" l="1"/>
  <c r="F49" i="4" l="1"/>
  <c r="F42" i="16" l="1"/>
  <c r="F35" i="16"/>
  <c r="F45" i="13" l="1"/>
  <c r="F44" i="13"/>
  <c r="F58" i="11"/>
  <c r="F67" i="4" l="1"/>
  <c r="F66" i="4"/>
  <c r="F28" i="4" l="1"/>
  <c r="F170" i="16" l="1"/>
  <c r="F169" i="16"/>
  <c r="F168" i="16"/>
  <c r="F167" i="16"/>
  <c r="F166" i="16"/>
  <c r="F162" i="16"/>
  <c r="F161" i="16"/>
  <c r="F160" i="16"/>
  <c r="F159" i="16"/>
  <c r="F158" i="16"/>
  <c r="F157" i="16"/>
  <c r="F156" i="16"/>
  <c r="F155" i="16"/>
  <c r="F154" i="16"/>
  <c r="F153"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19" i="16"/>
  <c r="F118" i="16"/>
  <c r="F117" i="16"/>
  <c r="F116"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6" i="16"/>
  <c r="F75" i="16"/>
  <c r="F74" i="16"/>
  <c r="F73" i="16"/>
  <c r="F72" i="16"/>
  <c r="F71" i="16"/>
  <c r="F70" i="16"/>
  <c r="F66" i="16"/>
  <c r="F65" i="16"/>
  <c r="F64" i="16"/>
  <c r="F63" i="16"/>
  <c r="F62" i="16"/>
  <c r="F61" i="16"/>
  <c r="F57" i="16"/>
  <c r="F56" i="16"/>
  <c r="F55" i="16"/>
  <c r="F54" i="16"/>
  <c r="F53" i="16"/>
  <c r="F49" i="16"/>
  <c r="F50" i="16" s="1"/>
  <c r="E32" i="1" s="1"/>
  <c r="F58" i="16" l="1"/>
  <c r="E33" i="1" s="1"/>
  <c r="F150" i="16"/>
  <c r="E38" i="1" s="1"/>
  <c r="F163" i="16"/>
  <c r="E39" i="1" s="1"/>
  <c r="F171" i="16"/>
  <c r="E40" i="1" s="1"/>
  <c r="F77" i="16"/>
  <c r="E35" i="1" s="1"/>
  <c r="F120" i="16"/>
  <c r="E37" i="1" s="1"/>
  <c r="F67" i="16"/>
  <c r="E34" i="1" s="1"/>
  <c r="F113" i="16"/>
  <c r="E36" i="1" s="1"/>
  <c r="F44" i="16"/>
  <c r="F23" i="16"/>
  <c r="F24" i="16"/>
  <c r="F25" i="16"/>
  <c r="F27" i="16"/>
  <c r="F28" i="16"/>
  <c r="F29" i="16"/>
  <c r="F30" i="16"/>
  <c r="F31" i="16"/>
  <c r="F32" i="16"/>
  <c r="F33" i="16"/>
  <c r="F34" i="16"/>
  <c r="F36" i="16"/>
  <c r="F22" i="16"/>
  <c r="F16" i="16"/>
  <c r="F17" i="16" s="1"/>
  <c r="F10" i="16"/>
  <c r="F11" i="16" s="1"/>
  <c r="F27" i="1" s="1"/>
  <c r="F6" i="16"/>
  <c r="F7" i="16" s="1"/>
  <c r="F26" i="1" s="1"/>
  <c r="F42" i="13"/>
  <c r="F43" i="13"/>
  <c r="F46" i="13"/>
  <c r="F47" i="13"/>
  <c r="F41" i="13"/>
  <c r="F31" i="13"/>
  <c r="F32" i="13"/>
  <c r="F33" i="13"/>
  <c r="F34" i="13"/>
  <c r="F35" i="13"/>
  <c r="F36" i="13"/>
  <c r="F30" i="13"/>
  <c r="F15" i="13"/>
  <c r="F16" i="13"/>
  <c r="F17" i="13"/>
  <c r="F18" i="13"/>
  <c r="F19" i="13"/>
  <c r="F20" i="13"/>
  <c r="F21" i="13"/>
  <c r="F22" i="13"/>
  <c r="F23" i="13"/>
  <c r="F24" i="13"/>
  <c r="F25" i="13"/>
  <c r="F14" i="13"/>
  <c r="F6" i="13"/>
  <c r="F7" i="13"/>
  <c r="F53" i="11"/>
  <c r="F54" i="11"/>
  <c r="F55" i="11"/>
  <c r="F56" i="11"/>
  <c r="F57" i="11"/>
  <c r="F59" i="11"/>
  <c r="F60" i="11"/>
  <c r="F52" i="11"/>
  <c r="F41" i="11"/>
  <c r="F42" i="11"/>
  <c r="F43" i="11"/>
  <c r="F44" i="11"/>
  <c r="F45" i="11"/>
  <c r="F46" i="11"/>
  <c r="F47" i="11"/>
  <c r="F40" i="11"/>
  <c r="F18" i="11"/>
  <c r="F19" i="11"/>
  <c r="F20" i="11"/>
  <c r="F21" i="11"/>
  <c r="F22" i="11"/>
  <c r="F23" i="11"/>
  <c r="F24" i="11"/>
  <c r="F25" i="11"/>
  <c r="F26" i="11"/>
  <c r="F27" i="11"/>
  <c r="F28" i="11"/>
  <c r="F29" i="11"/>
  <c r="F30" i="11"/>
  <c r="F31" i="11"/>
  <c r="F32" i="11"/>
  <c r="F33" i="11"/>
  <c r="F34" i="11"/>
  <c r="F35" i="11"/>
  <c r="F17" i="11"/>
  <c r="F6" i="11"/>
  <c r="F7" i="11"/>
  <c r="F8" i="11"/>
  <c r="F9" i="11"/>
  <c r="F10" i="11"/>
  <c r="F62" i="4"/>
  <c r="F63" i="4"/>
  <c r="F64" i="4"/>
  <c r="F65" i="4"/>
  <c r="F68" i="4"/>
  <c r="F69" i="4"/>
  <c r="F70" i="4"/>
  <c r="F61" i="4"/>
  <c r="F50" i="4"/>
  <c r="F51" i="4"/>
  <c r="F52" i="4"/>
  <c r="F53" i="4"/>
  <c r="F54" i="4"/>
  <c r="F55" i="4"/>
  <c r="F56" i="4"/>
  <c r="F48" i="4"/>
  <c r="F21" i="4"/>
  <c r="F22" i="4"/>
  <c r="F23" i="4"/>
  <c r="F24" i="4"/>
  <c r="F25" i="4"/>
  <c r="F26" i="4"/>
  <c r="F27" i="4"/>
  <c r="F29" i="4"/>
  <c r="F30" i="4"/>
  <c r="F31" i="4"/>
  <c r="F32" i="4"/>
  <c r="F33" i="4"/>
  <c r="F34" i="4"/>
  <c r="F35" i="4"/>
  <c r="F36" i="4"/>
  <c r="F37" i="4"/>
  <c r="F38" i="4"/>
  <c r="F39" i="4"/>
  <c r="F40" i="4"/>
  <c r="F41" i="4"/>
  <c r="F42" i="4"/>
  <c r="F43" i="4"/>
  <c r="F20" i="4"/>
  <c r="F9" i="4"/>
  <c r="F10" i="4"/>
  <c r="F11" i="4"/>
  <c r="F12" i="4"/>
  <c r="F13" i="4"/>
  <c r="F8" i="4"/>
  <c r="F7" i="4"/>
  <c r="F6" i="4"/>
  <c r="F37" i="16" l="1"/>
  <c r="F29" i="1" s="1"/>
  <c r="F8" i="13"/>
  <c r="F19" i="1" s="1"/>
  <c r="F48" i="13"/>
  <c r="F22" i="1" s="1"/>
  <c r="F37" i="13"/>
  <c r="F21" i="1" s="1"/>
  <c r="F71" i="4"/>
  <c r="F8" i="1" s="1"/>
  <c r="F44" i="4"/>
  <c r="F6" i="1" s="1"/>
  <c r="F57" i="4"/>
  <c r="F7" i="1" s="1"/>
  <c r="F14" i="4"/>
  <c r="F5" i="1" s="1"/>
  <c r="F61" i="11"/>
  <c r="F15" i="1" s="1"/>
  <c r="F11" i="11"/>
  <c r="F12" i="1" s="1"/>
  <c r="F36" i="11"/>
  <c r="F13" i="1" s="1"/>
  <c r="F48" i="11"/>
  <c r="F14" i="1" s="1"/>
  <c r="F45" i="16"/>
  <c r="F30" i="1" s="1"/>
  <c r="F28" i="1"/>
  <c r="F172" i="16"/>
  <c r="F31" i="1" s="1"/>
  <c r="F26" i="13"/>
  <c r="F20" i="1" s="1"/>
  <c r="F9" i="1" l="1"/>
  <c r="F73" i="4"/>
  <c r="F16" i="1"/>
  <c r="F63" i="11"/>
  <c r="F41" i="1"/>
  <c r="F174" i="16"/>
  <c r="F50" i="13"/>
  <c r="F23" i="1"/>
  <c r="F43" i="1" l="1"/>
  <c r="F44" i="1" s="1"/>
  <c r="F45" i="1" s="1"/>
  <c r="F46" i="1" s="1"/>
  <c r="F47" i="1" s="1"/>
</calcChain>
</file>

<file path=xl/sharedStrings.xml><?xml version="1.0" encoding="utf-8"?>
<sst xmlns="http://schemas.openxmlformats.org/spreadsheetml/2006/main" count="880" uniqueCount="446">
  <si>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</si>
  <si>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</si>
  <si>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</si>
  <si>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</si>
  <si>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</si>
  <si>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</si>
  <si>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</si>
  <si>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</si>
  <si>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</si>
  <si>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</si>
  <si>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</si>
  <si>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</si>
  <si>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</si>
  <si>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</si>
  <si>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</si>
  <si>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</si>
  <si>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</si>
  <si>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</si>
  <si>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</si>
  <si>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</si>
  <si>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</si>
  <si>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</si>
  <si>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</si>
  <si>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</si>
  <si>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</si>
  <si>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</si>
  <si>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</si>
  <si>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</si>
  <si>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</si>
  <si>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</si>
  <si>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</si>
  <si>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</si>
  <si>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</si>
  <si>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</si>
  <si>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</si>
  <si>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</si>
  <si>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</si>
  <si>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</si>
  <si>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</si>
  <si>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</si>
  <si>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</si>
  <si>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</si>
  <si>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</si>
  <si>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</si>
  <si>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</si>
  <si>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</si>
  <si>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</si>
  <si>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</si>
  <si>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</si>
  <si>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</si>
  <si>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</si>
  <si>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</si>
  <si>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</si>
  <si>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 xml:space="preserve">Rušenje bet. robnikov 15/25  z nakladanjem in odvozom na odlagališče gradbenih odpadkov vključno s stroški deponiranja </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</si>
  <si>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</si>
  <si>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</si>
  <si>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</si>
  <si>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</si>
  <si>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</si>
  <si>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</si>
  <si>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Dobava, transport  in vgradnja ravnih betonskih cestnih robnikov 15/25 cm z betonskim temeljem. Robniki izdelani iz zmrzlinsko odpornega betona XF4 in stopnje obrusa XB2.</t>
  </si>
  <si>
    <t>Nepredvidena dela v vrednosti 10% vseh del</t>
  </si>
  <si>
    <t>I./1</t>
  </si>
  <si>
    <t>I./8</t>
  </si>
  <si>
    <t>I./7</t>
  </si>
  <si>
    <t>I./6</t>
  </si>
  <si>
    <t>I./5</t>
  </si>
  <si>
    <t>I./4</t>
  </si>
  <si>
    <t>I./3</t>
  </si>
  <si>
    <t>I./2</t>
  </si>
  <si>
    <t>Planiranje zelenih površin, grabljenje kamenja, sejanje s travnim semenom in gnojenje.</t>
  </si>
  <si>
    <t>II./1</t>
  </si>
  <si>
    <t>II./2</t>
  </si>
  <si>
    <t>II./3</t>
  </si>
  <si>
    <t>II./4</t>
  </si>
  <si>
    <t>II./5</t>
  </si>
  <si>
    <t>II./6</t>
  </si>
  <si>
    <t>II./7</t>
  </si>
  <si>
    <t>II./8</t>
  </si>
  <si>
    <t>II./9</t>
  </si>
  <si>
    <t>II./10</t>
  </si>
  <si>
    <t>II./11</t>
  </si>
  <si>
    <t>II./12</t>
  </si>
  <si>
    <t>II./13</t>
  </si>
  <si>
    <t>II./19</t>
  </si>
  <si>
    <t>II./18</t>
  </si>
  <si>
    <t>II./17</t>
  </si>
  <si>
    <t>II./16</t>
  </si>
  <si>
    <t>II./15</t>
  </si>
  <si>
    <t>II./14</t>
  </si>
  <si>
    <t>II./20</t>
  </si>
  <si>
    <t>II./21</t>
  </si>
  <si>
    <t>II./22</t>
  </si>
  <si>
    <t>III./1</t>
  </si>
  <si>
    <t>III./2</t>
  </si>
  <si>
    <t>III./3</t>
  </si>
  <si>
    <t>III./4</t>
  </si>
  <si>
    <t>III./5</t>
  </si>
  <si>
    <t>III./6</t>
  </si>
  <si>
    <t>IV./1</t>
  </si>
  <si>
    <t>IV./2</t>
  </si>
  <si>
    <t>IV./3</t>
  </si>
  <si>
    <t>IV./4</t>
  </si>
  <si>
    <t>IV./5</t>
  </si>
  <si>
    <t>IV./6</t>
  </si>
  <si>
    <t>IV./7</t>
  </si>
  <si>
    <t>IV./8</t>
  </si>
  <si>
    <t>IV./9</t>
  </si>
  <si>
    <t>IV./10</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</si>
  <si>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</si>
  <si>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</si>
  <si>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</si>
  <si>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</si>
  <si>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</si>
  <si>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Dobava in polaganje visokoobremenitvenih polnostenskih PP cevi DN 250 mm, temenske togosti min. SN 12. Cevi zunaj  in znotraj gladke. Izvedene po standardu SIST EN 13476-1. Stiki se tesnijo s spojno integriranimi gumi tesnili oziroma spojkami.</t>
  </si>
  <si>
    <t>Enostranski vertikalni opaž za bet. posteljico ter obbetoniranja cevi deb. 10cm do višine 50cm</t>
  </si>
  <si>
    <t>Dobava, transport in vgradnja mrežne armature R 131 za betonsko posteljico</t>
  </si>
  <si>
    <t>kg</t>
  </si>
  <si>
    <t xml:space="preserve">H =1.00-2.00 m-kaskadni jašek </t>
  </si>
  <si>
    <t>OPOMBA: Vsi izkopi se obračunavajo v raščenem stanju, zasipi pa v vgrajenem! Pri izkopih obvezno ločevati gramozne (nekoherentne) materiale od zemlje in glinenih (koherentnih materialov).</t>
  </si>
  <si>
    <t>1.0</t>
  </si>
  <si>
    <t>Dobava in polaganje visokoobremenitvenih polnostenskih PP cevi DN 200 mm, temenske togosti min. SN 12. Cevi zunaj  in znotraj gladke. Izvedene po standardu SIST EN 13476-1. Stiki se tesnijo s spojno integriranimi gumi tesnili oziroma spojkami.</t>
  </si>
  <si>
    <t xml:space="preserve">Nabava, transport, namestitev in montaža prefabriciranih AB DN 1000 jaškov z reduciranim konusom 600 mm in nastavkom za PP cevi DN 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</si>
  <si>
    <t>2.0</t>
  </si>
  <si>
    <t>KANAL 9-01-tlačni</t>
  </si>
  <si>
    <t>3.0</t>
  </si>
  <si>
    <t>KANAL 9-01.1</t>
  </si>
  <si>
    <t xml:space="preserve">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</si>
  <si>
    <t>Dobava, transport in vgradnja cevnega materiala za čistilni jašek</t>
  </si>
  <si>
    <t>- T kos DN 80mm</t>
  </si>
  <si>
    <t>- FF kos DN 80mm, l=600mm</t>
  </si>
  <si>
    <t>ČRPALIŠČE Č3</t>
  </si>
  <si>
    <t>III./ Gradbena dela</t>
  </si>
  <si>
    <t>IV./ Montažna dela</t>
  </si>
  <si>
    <t>V./ Ostala dela</t>
  </si>
  <si>
    <t>VI./ Elekltroinstalacije in električna oprema</t>
  </si>
  <si>
    <t>ČRPALIŠČE SKUPAJ:</t>
  </si>
  <si>
    <t>4.0</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</si>
  <si>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</si>
  <si>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</si>
  <si>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</si>
  <si>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</si>
  <si>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</si>
  <si>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</si>
  <si>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</si>
  <si>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</si>
  <si>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J. C. DN 80mm z navarjenima prirobnicama, l=2x150mm</t>
  </si>
  <si>
    <t>- nepovratni kroglični ventil DN 80mm</t>
  </si>
  <si>
    <t>- ZASUN DN 80mm vključno s kolesom</t>
  </si>
  <si>
    <t>- Q 90° DN 80mm</t>
  </si>
  <si>
    <t>- "hlačni" T odcep DN 80mm</t>
  </si>
  <si>
    <t>- FF kos DN 80mm, l=400mm</t>
  </si>
  <si>
    <t>-univerzalna spojka  s prirobnico za prehod iz J.C. DN 80/2mm na PE d=90mm/10bar</t>
  </si>
  <si>
    <t>V./ OSTALA DELA</t>
  </si>
  <si>
    <t>OPOMBA: Druga ostala dela zajeta v popisu kanal s tlačnim vodom</t>
  </si>
  <si>
    <t>V./1</t>
  </si>
  <si>
    <t>SKUPAJ</t>
  </si>
  <si>
    <t>Prevzem dokumentacije in preučitev PZI projekta, priprava gradbišča, transport materialov in osebja, zavarovanje gradbišča</t>
  </si>
  <si>
    <t>kpl.</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</si>
  <si>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</si>
  <si>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</si>
  <si>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</si>
  <si>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</si>
  <si>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</si>
  <si>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</si>
  <si>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</si>
  <si>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</si>
  <si>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</si>
  <si>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</si>
  <si>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</si>
  <si>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</si>
  <si>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</si>
  <si>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</si>
  <si>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</si>
  <si>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</si>
  <si>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</si>
  <si>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</si>
  <si>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</si>
  <si>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</si>
  <si>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</si>
  <si>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2,7-4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</si>
  <si>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</si>
  <si>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</si>
  <si>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</si>
  <si>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</si>
  <si>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</si>
  <si>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</si>
  <si>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</si>
  <si>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</si>
  <si>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</si>
  <si>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</si>
  <si>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</si>
  <si>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</si>
  <si>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</si>
  <si>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</si>
  <si>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</si>
  <si>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</si>
  <si>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</si>
  <si>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</si>
  <si>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</si>
  <si>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1 x NO, kot npr.: LA301013N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</si>
  <si>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</si>
  <si>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</si>
  <si>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</si>
  <si>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</si>
  <si>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</si>
  <si>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</si>
  <si>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</si>
  <si>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</si>
  <si>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</si>
  <si>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</si>
  <si>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</si>
  <si>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</si>
  <si>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ZMXi120CQU1L1D3</t>
  </si>
  <si>
    <t>kom.</t>
  </si>
  <si>
    <t>Varovalčno podnožje HVL 00-3p M8 M8-P</t>
  </si>
  <si>
    <t>Varovalni vložek NV/35A</t>
  </si>
  <si>
    <t>Varovalni vložek NV/20A</t>
  </si>
  <si>
    <t>Prenapetostni odvodnik PROTEC B2S 12.5/275</t>
  </si>
  <si>
    <t>Vertikalni varovalčni ločilnik 690V/160A</t>
  </si>
  <si>
    <t>Dobava in polaganje kabla E-AY2Y-J 4x70SM+1,5RE mm2</t>
  </si>
  <si>
    <t>Dobava in polaganje Mapitel cevi ɸ 110 mm</t>
  </si>
  <si>
    <t>Dobava in polaganje traku RH1 30 x 3,5 mm</t>
  </si>
  <si>
    <t>Dobava in polaganje opozorilnega traku z napisom ELEKTRIKA</t>
  </si>
  <si>
    <t xml:space="preserve">Izkop kabelskega jarka 0,4 x 0,9 m, komplet z izdelavo posteljice za kabel ter zasutje in povrnite v prvotno stanje </t>
  </si>
  <si>
    <t>Rezanje asfalta</t>
  </si>
  <si>
    <t>Podvrtanje vodotoka</t>
  </si>
  <si>
    <t>Obbetoniranje mapitel cevi</t>
  </si>
  <si>
    <t>Priklop kabla</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</si>
  <si>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</si>
  <si>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</si>
  <si>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</si>
  <si>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</si>
  <si>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</si>
  <si>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</si>
  <si>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</si>
  <si>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</si>
  <si>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</si>
  <si>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</si>
  <si>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</si>
  <si>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</si>
  <si>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</si>
  <si>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</si>
  <si>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</si>
  <si>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</si>
  <si>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</si>
  <si>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</si>
  <si>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</si>
  <si>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</si>
  <si>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</si>
  <si>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</si>
  <si>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</si>
  <si>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</si>
  <si>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t>KANAL 9-01 (Z ODCEPOM) SKUPAJ:</t>
  </si>
  <si>
    <t>KANAL 9-01-tlačni SKUPAJ:</t>
  </si>
  <si>
    <t>KANAL 9-01.1 SKUPAJ:</t>
  </si>
  <si>
    <t xml:space="preserve">1.0 </t>
  </si>
  <si>
    <t>ČRPALIŠČE Č2</t>
  </si>
  <si>
    <t xml:space="preserve">Strojni izkop jarka v zemljini III. - IV. ktg, vertikalni z razpiranjem in nalaganjem na vozilo ter odvozom na gradbiščno deponijo, vključno s stroški deponiranja.          </t>
  </si>
  <si>
    <t>Dobava in vgraditev betona C12/ 15 za betonsko ležišče in obbetoniranje cevi PE DN 90mm na odseku kjer križamo potok v dolžini l=0.91m (po detajlu)</t>
  </si>
  <si>
    <t>Zavarovanje brežine in struge potoka s kamnitim zavarovanjem v deb. 25-30cm zalitim s pustim betonom (brežina) ter s kamnitim zavarovanjem deb. 40cm z zaključkom v deb. 50cm (dno) na odseku prečkanja s kanalizacijo med jaškoma  (po detajlu)</t>
  </si>
  <si>
    <r>
      <t>m</t>
    </r>
    <r>
      <rPr>
        <vertAlign val="superscript"/>
        <sz val="10"/>
        <rFont val="Arial"/>
        <family val="2"/>
        <charset val="238"/>
      </rPr>
      <t>3</t>
    </r>
  </si>
  <si>
    <r>
      <t>m</t>
    </r>
    <r>
      <rPr>
        <vertAlign val="superscript"/>
        <sz val="10"/>
        <rFont val="Arial"/>
        <family val="2"/>
        <charset val="238"/>
      </rPr>
      <t>2</t>
    </r>
  </si>
  <si>
    <t>-univerzalna spojka  s prirobnico za prehod iz J.C. DN 80/2mm na PE d=90mm/8bar</t>
  </si>
  <si>
    <t>ČRPALIŠČE Č3 SKUPAJ:</t>
  </si>
  <si>
    <t>KANALIZACIJA - KANAL 9-01 (Z ODCEPOM)</t>
  </si>
  <si>
    <t>KANALIZACIJA - KANAL 9-01-tlačni</t>
  </si>
  <si>
    <t>KANALIZACIJA - KANAL 9-01.1</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</si>
  <si>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</si>
  <si>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</si>
  <si>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</si>
  <si>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</si>
  <si>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</si>
  <si>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</si>
  <si>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</si>
  <si>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</si>
  <si>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</si>
  <si>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</si>
  <si>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</si>
  <si>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VI./</t>
  </si>
  <si>
    <t>ELEKLTROINSTALACIJE IN ELEKTRIČNA OPREMA</t>
  </si>
  <si>
    <t>VI./a. PRIPRAVLJALNA DELA</t>
  </si>
  <si>
    <t>VI.a./1</t>
  </si>
  <si>
    <t>VI./a.</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</si>
  <si>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</si>
  <si>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</si>
  <si>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</si>
  <si>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</si>
  <si>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</si>
  <si>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</si>
  <si>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</si>
  <si>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</si>
  <si>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</si>
  <si>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</si>
  <si>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</si>
  <si>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</si>
  <si>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</si>
  <si>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</si>
  <si>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</si>
  <si>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</si>
  <si>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</si>
  <si>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</si>
  <si>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</si>
  <si>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</si>
  <si>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</si>
  <si>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</si>
  <si>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</si>
  <si>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</si>
  <si>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</si>
  <si>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</si>
  <si>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</si>
  <si>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</si>
  <si>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</si>
  <si>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</si>
  <si>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</si>
  <si>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</si>
  <si>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</si>
  <si>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</si>
  <si>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</si>
  <si>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</si>
  <si>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</si>
  <si>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</si>
  <si>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</si>
  <si>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</si>
  <si>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</si>
  <si>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</si>
  <si>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</si>
  <si>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</si>
  <si>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</si>
  <si>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</si>
  <si>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</si>
  <si>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</si>
  <si>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</si>
  <si>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</si>
  <si>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</si>
  <si>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</si>
  <si>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</si>
  <si>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</si>
  <si>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</si>
  <si>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</si>
  <si>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</si>
  <si>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</si>
  <si>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</si>
  <si>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</si>
  <si>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</si>
  <si>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</si>
  <si>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</si>
  <si>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</si>
  <si>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</si>
  <si>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</si>
  <si>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</si>
  <si>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</si>
  <si>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</si>
  <si>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</si>
  <si>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</si>
  <si>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</si>
  <si>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</si>
  <si>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</si>
  <si>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</si>
  <si>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</si>
  <si>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</si>
  <si>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</si>
  <si>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</si>
  <si>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</si>
  <si>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</si>
  <si>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</si>
  <si>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</si>
  <si>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</si>
  <si>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</si>
  <si>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</si>
  <si>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</si>
  <si>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</si>
  <si>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</si>
  <si>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</si>
  <si>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</si>
  <si>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</si>
  <si>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</si>
  <si>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</si>
  <si>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</si>
  <si>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</si>
  <si>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</si>
  <si>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</si>
  <si>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</si>
  <si>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</si>
  <si>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</si>
  <si>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</si>
  <si>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</si>
  <si>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</si>
  <si>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</si>
  <si>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</si>
  <si>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</si>
  <si>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</si>
  <si>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</si>
  <si>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</si>
  <si>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</si>
  <si>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</si>
  <si>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</si>
  <si>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VI./g./27</t>
  </si>
  <si>
    <t xml:space="preserve">SKUPAJ </t>
  </si>
  <si>
    <t>OBJEKT: PODPROJEKT št. 9 - Odvod komunalnih odpadnih in padavinskih vod v delu naselja Začret – V. Faza</t>
  </si>
  <si>
    <t>PODPROJEKT št. 9 SKUPAJ brez DDV:</t>
  </si>
  <si>
    <r>
      <t>m</t>
    </r>
    <r>
      <rPr>
        <vertAlign val="superscript"/>
        <sz val="10"/>
        <rFont val="Arial"/>
        <family val="2"/>
      </rPr>
      <t>2</t>
    </r>
  </si>
  <si>
    <r>
      <t>m</t>
    </r>
    <r>
      <rPr>
        <vertAlign val="superscript"/>
        <sz val="10"/>
        <rFont val="Arial"/>
        <family val="2"/>
      </rPr>
      <t>3</t>
    </r>
  </si>
  <si>
    <t>Izkop in odvoz obstoječega tampona in zemlje do deb. 50 cm na začasno deponijo - material predviden za zasip</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</si>
  <si>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</si>
  <si>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9</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</si>
  <si>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 Podprojekta 9.</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</si>
  <si>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9.</t>
    </r>
  </si>
  <si>
    <t xml:space="preserve">Nabava, transport, namestitev in montaža prefabriciranih AB DN 1000 jaškov z reduciranim konusom 600 mm in nastavkom za PE cevi DN 90mm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</si>
  <si>
    <t>Izvedba priključka kanalizacije na obstoječ jašek kanalizacije s kronsko navrtavo za cev DN 90 mm in vstavitvijo gumi tesnila, vključno z vsem potrebnim delom in materialom.</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</si>
  <si>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rPr>
      <t xml:space="preserve"> štirih izvodih</t>
    </r>
    <r>
      <rPr>
        <sz val="10"/>
        <rFont val="Arial"/>
        <family val="2"/>
      </rPr>
      <t>, pri geodetskem posnetku je potrebno dostaviti podatke tudi v digitalni obliki (berljivo z Arcview pisani podolžni profil v TXT)</t>
    </r>
  </si>
  <si>
    <t xml:space="preserve">Dobava, transport ter strojno-ročni obsip cevi v coni cevovoda z dobro vezljivim, dobavljenim peščenim materialom (4-8mm) skladno s standardom SIST EN-1610, do višine 30 cm nad cevjo, z utrjevanjem do zbitosti (97% SPP)         </t>
  </si>
  <si>
    <t>Krmilno zaščitni rele mini FGP413 - samo vgradnja</t>
  </si>
  <si>
    <t>KANAL 9-01 z odcepom</t>
  </si>
  <si>
    <t xml:space="preserve">Dobava, transport ter strojno-ročni obsip cevi v coni cevovoda z dobro vezljivim, dobavljenim peščenim materialom (4-8mm) skladno s standardom SIST EN-1610, do višine 15 cm nad cevjo, z utrjevanjem do zbitosti (97% SPP)         </t>
  </si>
  <si>
    <t>II./23</t>
  </si>
  <si>
    <t>Izdelava meritev zbitosti tampona in zasipa z izdelavo končnega poročila s strani pooblaščene organizacije.</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</si>
  <si>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</si>
  <si>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</si>
  <si>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Tlačni preizkus tesnosti cevovoda skladno s SIST EN 1610, ki ga izvede pooblaščen akreditiran laboratorij, z izdelavo poročila, PP DN 250mm</t>
  </si>
  <si>
    <t xml:space="preserve">Asfaltiranje vozišča (pri J6) v sestavi:                               3 cm AC 8  surf B50/70 A4                                            </t>
  </si>
  <si>
    <t>Asfaltiranje vozišča (pri J6) v sestavi:                                6 cm AC 22 base B50/70 A4</t>
  </si>
  <si>
    <r>
      <t xml:space="preserve">Izdelava PID-a ter dokazila o zanesljivosti objekta. Investitorju je potrebno predati dokumentacijo v </t>
    </r>
    <r>
      <rPr>
        <b/>
        <sz val="10"/>
        <rFont val="Arial"/>
        <family val="2"/>
        <charset val="238"/>
      </rPr>
      <t>treh izvodih, za vse kanale podprojekta št. 9 in črpališče</t>
    </r>
  </si>
  <si>
    <t>Dobava in polaganje tlačnih kanalizacijskih cevi (označba z rjavo črto) iz polietilena PE100 z zaščitnim slojem iz polipropilena  SDR17 PN10 d90/79,2mm. Izvedene po standardu SIST EN 12201. Za spajanje cevi se uporabijo spojke za elektrofuzijsko varjenje.</t>
  </si>
  <si>
    <t xml:space="preserve">Asfaltiranje vozišča (pri Jprikl.) v sestavi:                               3 cm AC 8  surf B50/70 A4                                            </t>
  </si>
  <si>
    <t>Asfaltiranje vozišča (pri Jprikl.) v sestavi:                                6 cm AC 22 base B50/70 A4</t>
  </si>
  <si>
    <t>Tlačni preizkus tesnosti cevovoda skladno s SIST EN 805-2000, ki ga izvede pooblaščen akreditiran laboratorij, z izdelavo poročila.</t>
  </si>
  <si>
    <t>Tlačni preizkus tesnosti cevovoda skladno s SIST EN 1610, ki ga izvede pooblaščen akreditiran laboratorij, z izdelavo poročila, PP DN 200mm</t>
  </si>
  <si>
    <t>Dobava, transport in vgradnja montažno revizijskega in kaskadno priključnega črpalnega jaška iz AB elementov 2000x2000mm, višine 2,5m  za črpališče Č3, vključno s krovno in temeljno ploščo, priključitev proj. kanala PP DN 200mm-2x, vključno z muldami, vtoki in iztoki, podložnim betonom C 12/15 (višina kaskad in kote priključevanja razvidne iz vzdolžnih profilov ter detajla jaška)</t>
  </si>
  <si>
    <t>Dobava, transport in vgradnja karabin lestve z izvlečnim drogom, dolžine l=1,95m</t>
  </si>
  <si>
    <t>Tlačni preizkus tesnosti črpališča skladno s SIST EN 1610, ki ga izvede pooblaščen akreditiran laboratorij, z izdelavo poročila.</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</si>
  <si>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 9,06 l/s, Hč= 5,0mVS</t>
    </r>
  </si>
  <si>
    <t xml:space="preserve">Dobava, transport in vgraditev med betoniranjem vstopnega jaška, okvirja  z vodotesnim povoznim pokrovom z dvižnim mehanizmom iz plinskih vzmeti iz nerjaveče pločevine na zaklep za odprtino 1000/1100 mm, nosilnosti 400kN </t>
  </si>
  <si>
    <t xml:space="preserve">Dobava, transport in vgraditev med betoniranjem vstopnega jaška, okvirja  z vodotesnim povoznim pokrovom z dvižnim mehanizmom plinskih vzmeti iz nerjaveče pločevine na zaklep za odprtino 800/800 mm, nosilnosti 400kN </t>
  </si>
  <si>
    <t>Dobava, transport in vgradnja zračnika DN 100mm z mrežo proti mrčesu,  dolžine l=1500mm</t>
  </si>
  <si>
    <t>Dobava, transport in vgradnja fazonskega odcepnega T kosa PP DN 250/160mm, za hišni priključek</t>
  </si>
  <si>
    <t>III./7</t>
  </si>
  <si>
    <t>Geodetski načrt izvedenega novega stanja zemljišča in novozgrajenih objektov na zeljišču.</t>
  </si>
  <si>
    <t>kos</t>
  </si>
  <si>
    <t>V./3</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</si>
  <si>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</si>
  <si>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</si>
  <si>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V./2</t>
  </si>
  <si>
    <t>V./</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</si>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</sst>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sz val="10"/>
      <name val="Calibri"/>
      <family val="2"/>
      <charset val="238"/>
      <scheme val="minor"/>
    </font>
    <font>
      <b/>
      <sz val="10"/>
      <color rgb="FFFF0000"/>
      <name val="Arial"/>
      <family val="2"/>
    </font>
    <font>
      <sz val="11"/>
      <name val="Calibri"/>
      <family val="2"/>
      <charset val="238"/>
      <scheme val="minor"/>
    </font>
    <font>
      <b/>
      <i/>
      <sz val="11"/>
      <name val="Arial"/>
      <family val="2"/>
      <charset val="238"/>
    </font>
    <font>
      <vertAlign val="superscript"/>
      <sz val="10"/>
      <name val="Arial"/>
      <family val="2"/>
      <charset val="238"/>
    </font>
    <font>
      <sz val="10"/>
      <color rgb="FFFF0000"/>
      <name val="Arial"/>
      <family val="2"/>
      <charset val="238"/>
    </font>
    <font>
      <b/>
      <sz val="10"/>
      <color rgb="FFFF0000"/>
      <name val="Arial"/>
      <family val="2"/>
      <charset val="238"/>
    </font>
    <font>
      <sz val="10"/>
      <color theme="1"/>
      <name val="Arial"/>
      <family val="2"/>
      <charset val="238"/>
    </font>
    <font>
      <sz val="10"/>
      <color indexed="8"/>
      <name val="Arial"/>
      <family val="2"/>
      <charset val="238"/>
    </font>
    <font>
      <vertAlign val="superscript"/>
      <sz val="10"/>
      <name val="Arial"/>
      <family val="2"/>
    </font>
    <font>
      <b/>
      <i/>
      <sz val="10"/>
      <name val="Arial"/>
      <family val="2"/>
    </font>
    <font>
      <sz val="8"/>
      <name val="Arial"/>
      <family val="2"/>
      <charset val="238"/>
    </font>
    <font>
      <sz val="12"/>
      <name val="Courier"/>
      <family val="3"/>
    </font>
  </fonts>
  <fills count="3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9"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91">
    <xf numFmtId="0" fontId="0"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66" fontId="14" fillId="0" borderId="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applyFill="0" applyBorder="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14" fillId="0" borderId="0"/>
    <xf numFmtId="166" fontId="14" fillId="0" borderId="0"/>
    <xf numFmtId="0" fontId="16" fillId="0" borderId="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9" fillId="9" borderId="0" applyNumberFormat="0" applyBorder="0" applyAlignment="0" applyProtection="0"/>
    <xf numFmtId="0" fontId="20" fillId="21"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22" borderId="0" applyNumberFormat="0" applyBorder="0" applyAlignment="0" applyProtection="0"/>
    <xf numFmtId="0" fontId="16" fillId="23" borderId="23" applyNumberFormat="0" applyFon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28" fillId="0" borderId="24" applyNumberFormat="0" applyFill="0" applyAlignment="0" applyProtection="0"/>
    <xf numFmtId="0" fontId="29" fillId="28" borderId="25" applyNumberFormat="0" applyAlignment="0" applyProtection="0"/>
    <xf numFmtId="0" fontId="30" fillId="21" borderId="26" applyNumberFormat="0" applyAlignment="0" applyProtection="0"/>
    <xf numFmtId="0" fontId="31" fillId="8" borderId="0" applyNumberFormat="0" applyBorder="0" applyAlignment="0" applyProtection="0"/>
    <xf numFmtId="0" fontId="15" fillId="0" borderId="0"/>
    <xf numFmtId="0" fontId="32" fillId="12" borderId="26" applyNumberFormat="0" applyAlignment="0" applyProtection="0"/>
    <xf numFmtId="0" fontId="33" fillId="0" borderId="27" applyNumberFormat="0" applyFill="0" applyAlignment="0" applyProtection="0"/>
    <xf numFmtId="164" fontId="12" fillId="0" borderId="0" applyFont="0" applyFill="0" applyBorder="0" applyAlignment="0" applyProtection="0"/>
    <xf numFmtId="4" fontId="34" fillId="0" borderId="0"/>
    <xf numFmtId="166" fontId="14" fillId="0" borderId="0"/>
    <xf numFmtId="164" fontId="8" fillId="0" borderId="0" applyFont="0" applyFill="0" applyBorder="0" applyAlignment="0" applyProtection="0"/>
    <xf numFmtId="167" fontId="35" fillId="0" borderId="0"/>
    <xf numFmtId="0" fontId="17" fillId="0" borderId="0"/>
    <xf numFmtId="0" fontId="36" fillId="0" borderId="0"/>
    <xf numFmtId="167" fontId="35" fillId="0" borderId="0"/>
    <xf numFmtId="9" fontId="8" fillId="0" borderId="0" applyFont="0" applyFill="0" applyBorder="0" applyAlignment="0" applyProtection="0"/>
    <xf numFmtId="168" fontId="15" fillId="0" borderId="0" applyFill="0" applyBorder="0" applyAlignment="0" applyProtection="0"/>
    <xf numFmtId="166" fontId="37" fillId="0" borderId="0"/>
    <xf numFmtId="166" fontId="14" fillId="0" borderId="0"/>
    <xf numFmtId="0" fontId="34" fillId="0" borderId="0"/>
    <xf numFmtId="0" fontId="8" fillId="0" borderId="0"/>
    <xf numFmtId="164" fontId="8" fillId="0" borderId="0" applyFont="0" applyFill="0" applyBorder="0" applyAlignment="0" applyProtection="0"/>
    <xf numFmtId="166" fontId="14" fillId="0" borderId="0"/>
    <xf numFmtId="0" fontId="7" fillId="0" borderId="0"/>
    <xf numFmtId="0" fontId="12" fillId="0" borderId="0"/>
    <xf numFmtId="164"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166" fontId="14" fillId="0" borderId="0"/>
    <xf numFmtId="0" fontId="8" fillId="0" borderId="0"/>
    <xf numFmtId="166" fontId="14" fillId="0" borderId="0"/>
    <xf numFmtId="166" fontId="14" fillId="0" borderId="0"/>
    <xf numFmtId="166" fontId="37" fillId="0" borderId="0"/>
    <xf numFmtId="0" fontId="34" fillId="0" borderId="0"/>
    <xf numFmtId="0" fontId="16" fillId="0" borderId="0"/>
    <xf numFmtId="0" fontId="8" fillId="0" borderId="0"/>
    <xf numFmtId="0" fontId="8" fillId="0" borderId="0"/>
    <xf numFmtId="0" fontId="8" fillId="0" borderId="0"/>
    <xf numFmtId="0" fontId="8" fillId="0" borderId="0"/>
    <xf numFmtId="167"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6" fillId="0" borderId="0" applyFont="0" applyFill="0" applyBorder="0" applyAlignment="0" applyProtection="0"/>
    <xf numFmtId="9" fontId="8" fillId="0" borderId="0" applyFont="0" applyFill="0" applyBorder="0" applyAlignment="0" applyProtection="0"/>
    <xf numFmtId="0" fontId="9" fillId="30" borderId="31" applyNumberFormat="0" applyFont="0" applyAlignment="0" applyProtection="0"/>
    <xf numFmtId="164"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8" fillId="0" borderId="0"/>
    <xf numFmtId="0" fontId="6" fillId="0" borderId="0"/>
    <xf numFmtId="164" fontId="8" fillId="0" borderId="0" applyFont="0" applyFill="0" applyBorder="0" applyAlignment="0" applyProtection="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8" fillId="0" borderId="0"/>
    <xf numFmtId="0" fontId="6" fillId="0" borderId="0"/>
    <xf numFmtId="0" fontId="38" fillId="0" borderId="0"/>
    <xf numFmtId="44" fontId="16" fillId="0" borderId="0" applyFont="0" applyFill="0" applyBorder="0" applyAlignment="0" applyProtection="0"/>
    <xf numFmtId="164" fontId="39" fillId="0" borderId="0" applyFont="0" applyFill="0" applyBorder="0" applyAlignment="0" applyProtection="0"/>
    <xf numFmtId="0" fontId="5" fillId="0" borderId="0"/>
    <xf numFmtId="0" fontId="5" fillId="0" borderId="0"/>
    <xf numFmtId="0" fontId="39" fillId="0" borderId="0"/>
    <xf numFmtId="44" fontId="1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5" fillId="0" borderId="0"/>
    <xf numFmtId="0" fontId="3" fillId="0" borderId="0"/>
    <xf numFmtId="0" fontId="2" fillId="0" borderId="0"/>
    <xf numFmtId="44" fontId="16" fillId="0" borderId="0" applyFont="0" applyFill="0" applyBorder="0" applyAlignment="0" applyProtection="0"/>
    <xf numFmtId="166"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6"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8" fillId="0" borderId="0"/>
    <xf numFmtId="44" fontId="16"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8"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8" fillId="0" borderId="0"/>
    <xf numFmtId="0" fontId="43" fillId="0" borderId="0" applyNumberFormat="0" applyFill="0" applyBorder="0" applyAlignment="0" applyProtection="0"/>
  </cellStyleXfs>
  <cellXfs count="521">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10" fillId="0" borderId="2" xfId="0" applyFont="1" applyBorder="1"/>
    <xf numFmtId="0" fontId="10" fillId="0" borderId="1" xfId="0" applyFont="1" applyBorder="1" applyAlignment="1">
      <alignment horizontal="center" vertical="top"/>
    </xf>
    <xf numFmtId="0" fontId="10" fillId="0" borderId="9" xfId="0" applyFont="1" applyBorder="1" applyAlignment="1">
      <alignment horizontal="center" vertical="top"/>
    </xf>
    <xf numFmtId="0" fontId="8" fillId="0" borderId="0" xfId="0" applyFont="1" applyFill="1" applyBorder="1"/>
    <xf numFmtId="0" fontId="10" fillId="0" borderId="2" xfId="0" applyFont="1" applyBorder="1" applyAlignment="1">
      <alignment horizontal="center"/>
    </xf>
    <xf numFmtId="2" fontId="10" fillId="0" borderId="2" xfId="0" applyNumberFormat="1" applyFont="1" applyBorder="1" applyAlignment="1">
      <alignment horizontal="center"/>
    </xf>
    <xf numFmtId="0" fontId="10" fillId="0" borderId="2" xfId="0" applyFont="1" applyFill="1" applyBorder="1"/>
    <xf numFmtId="0" fontId="10" fillId="0" borderId="15" xfId="0" applyFont="1" applyBorder="1" applyAlignment="1">
      <alignment horizontal="center" vertical="top"/>
    </xf>
    <xf numFmtId="0" fontId="10" fillId="0" borderId="16" xfId="0" applyFont="1" applyFill="1" applyBorder="1"/>
    <xf numFmtId="0" fontId="10" fillId="0" borderId="16" xfId="0" applyFont="1" applyBorder="1" applyAlignment="1">
      <alignment horizontal="center"/>
    </xf>
    <xf numFmtId="2" fontId="10" fillId="0" borderId="16" xfId="0" applyNumberFormat="1" applyFont="1" applyBorder="1" applyAlignment="1">
      <alignment horizontal="center"/>
    </xf>
    <xf numFmtId="0" fontId="10" fillId="0" borderId="16" xfId="0" applyFont="1" applyBorder="1"/>
    <xf numFmtId="0" fontId="10" fillId="0" borderId="10" xfId="0" applyFont="1" applyFill="1" applyBorder="1"/>
    <xf numFmtId="0" fontId="10" fillId="0" borderId="10" xfId="0" applyFont="1" applyBorder="1" applyAlignment="1">
      <alignment horizontal="center"/>
    </xf>
    <xf numFmtId="2" fontId="10" fillId="0" borderId="10" xfId="0" applyNumberFormat="1" applyFont="1" applyBorder="1" applyAlignment="1">
      <alignment horizontal="center"/>
    </xf>
    <xf numFmtId="0" fontId="10" fillId="0" borderId="10" xfId="0" applyFont="1" applyBorder="1"/>
    <xf numFmtId="44" fontId="10" fillId="0" borderId="7" xfId="0" applyNumberFormat="1" applyFont="1" applyBorder="1"/>
    <xf numFmtId="44" fontId="10" fillId="0" borderId="17" xfId="0" applyNumberFormat="1" applyFont="1" applyBorder="1"/>
    <xf numFmtId="44" fontId="10" fillId="0" borderId="11" xfId="0" applyNumberFormat="1" applyFont="1" applyBorder="1"/>
    <xf numFmtId="0" fontId="0" fillId="0" borderId="0" xfId="0"/>
    <xf numFmtId="0" fontId="0" fillId="0" borderId="0" xfId="0" applyAlignment="1">
      <alignment horizontal="center"/>
    </xf>
    <xf numFmtId="0" fontId="10" fillId="0" borderId="12" xfId="0" applyFont="1" applyFill="1" applyBorder="1" applyAlignment="1">
      <alignment horizontal="center"/>
    </xf>
    <xf numFmtId="0" fontId="10" fillId="0" borderId="13" xfId="0" applyFont="1" applyFill="1" applyBorder="1"/>
    <xf numFmtId="44" fontId="10" fillId="0" borderId="14" xfId="0" applyNumberFormat="1" applyFont="1" applyFill="1" applyBorder="1"/>
    <xf numFmtId="0" fontId="0" fillId="0" borderId="0" xfId="0" applyFill="1"/>
    <xf numFmtId="44" fontId="10" fillId="29" borderId="7" xfId="0" applyNumberFormat="1" applyFont="1" applyFill="1" applyBorder="1"/>
    <xf numFmtId="0" fontId="43" fillId="0" borderId="0" xfId="0" applyFont="1" applyAlignment="1">
      <alignment horizontal="center" vertical="top"/>
    </xf>
    <xf numFmtId="0" fontId="43" fillId="0" borderId="0" xfId="0" applyFont="1"/>
    <xf numFmtId="0" fontId="43" fillId="0" borderId="0" xfId="0" applyFont="1" applyAlignment="1">
      <alignment horizontal="center"/>
    </xf>
    <xf numFmtId="2" fontId="43" fillId="0" borderId="0" xfId="0" applyNumberFormat="1" applyFont="1" applyAlignment="1">
      <alignment horizontal="center"/>
    </xf>
    <xf numFmtId="0" fontId="43" fillId="0" borderId="3" xfId="0" applyFont="1" applyBorder="1" applyAlignment="1">
      <alignment horizontal="center" vertical="top"/>
    </xf>
    <xf numFmtId="0" fontId="10" fillId="0" borderId="3" xfId="0" applyFont="1" applyBorder="1"/>
    <xf numFmtId="0" fontId="43" fillId="0" borderId="3" xfId="0" applyFont="1" applyBorder="1" applyAlignment="1">
      <alignment horizontal="center"/>
    </xf>
    <xf numFmtId="2" fontId="43" fillId="0" borderId="3" xfId="0" applyNumberFormat="1" applyFont="1" applyBorder="1" applyAlignment="1">
      <alignment horizontal="center"/>
    </xf>
    <xf numFmtId="0" fontId="43" fillId="0" borderId="3" xfId="0" applyFont="1" applyBorder="1"/>
    <xf numFmtId="0" fontId="10" fillId="29" borderId="1" xfId="0" applyFont="1" applyFill="1" applyBorder="1" applyAlignment="1">
      <alignment horizontal="center"/>
    </xf>
    <xf numFmtId="0" fontId="10" fillId="29" borderId="2" xfId="0" applyFont="1" applyFill="1" applyBorder="1"/>
    <xf numFmtId="0" fontId="43" fillId="29" borderId="2" xfId="0" applyFont="1" applyFill="1" applyBorder="1" applyAlignment="1">
      <alignment horizontal="center"/>
    </xf>
    <xf numFmtId="2" fontId="43" fillId="29" borderId="2" xfId="0" applyNumberFormat="1" applyFont="1" applyFill="1" applyBorder="1" applyAlignment="1">
      <alignment horizontal="center"/>
    </xf>
    <xf numFmtId="0" fontId="43" fillId="29" borderId="2" xfId="0" applyFont="1" applyFill="1" applyBorder="1"/>
    <xf numFmtId="0" fontId="43" fillId="0" borderId="13" xfId="0" applyFont="1" applyFill="1" applyBorder="1" applyAlignment="1">
      <alignment horizontal="center"/>
    </xf>
    <xf numFmtId="2" fontId="43" fillId="0" borderId="13" xfId="0" applyNumberFormat="1" applyFont="1" applyFill="1" applyBorder="1" applyAlignment="1">
      <alignment horizontal="center"/>
    </xf>
    <xf numFmtId="0" fontId="43" fillId="0" borderId="13" xfId="0" applyFont="1" applyFill="1" applyBorder="1"/>
    <xf numFmtId="0" fontId="43" fillId="0" borderId="0" xfId="0" applyFont="1" applyFill="1" applyBorder="1"/>
    <xf numFmtId="44" fontId="43" fillId="0" borderId="0" xfId="0" applyNumberFormat="1" applyFont="1"/>
    <xf numFmtId="0" fontId="40" fillId="0" borderId="0" xfId="0" applyFont="1" applyBorder="1" applyAlignment="1">
      <alignment horizontal="center" vertical="top"/>
    </xf>
    <xf numFmtId="0" fontId="11" fillId="0" borderId="0" xfId="0" applyFont="1" applyBorder="1"/>
    <xf numFmtId="0" fontId="40" fillId="0" borderId="0" xfId="0" applyFont="1" applyBorder="1" applyAlignment="1">
      <alignment horizontal="center"/>
    </xf>
    <xf numFmtId="2" fontId="40" fillId="0" borderId="0" xfId="0" applyNumberFormat="1" applyFont="1" applyBorder="1" applyAlignment="1">
      <alignment horizontal="center"/>
    </xf>
    <xf numFmtId="0" fontId="40" fillId="0" borderId="0" xfId="0" applyFont="1" applyBorder="1"/>
    <xf numFmtId="0" fontId="49" fillId="0" borderId="5" xfId="0" applyFont="1" applyBorder="1"/>
    <xf numFmtId="0" fontId="10" fillId="0" borderId="5" xfId="0" applyFont="1" applyBorder="1" applyAlignment="1">
      <alignment horizontal="center"/>
    </xf>
    <xf numFmtId="2" fontId="10" fillId="0" borderId="5" xfId="0" applyNumberFormat="1" applyFont="1" applyBorder="1" applyAlignment="1">
      <alignment horizontal="center"/>
    </xf>
    <xf numFmtId="0" fontId="10" fillId="0" borderId="5" xfId="0" applyFont="1" applyBorder="1"/>
    <xf numFmtId="44" fontId="10" fillId="0" borderId="52" xfId="0" applyNumberFormat="1" applyFont="1" applyBorder="1"/>
    <xf numFmtId="44" fontId="10" fillId="0" borderId="53" xfId="0" applyNumberFormat="1" applyFont="1" applyBorder="1"/>
    <xf numFmtId="0" fontId="10" fillId="0" borderId="0" xfId="0" applyFont="1" applyFill="1" applyBorder="1" applyAlignment="1">
      <alignment horizontal="center"/>
    </xf>
    <xf numFmtId="0" fontId="10" fillId="0" borderId="0" xfId="0" applyFont="1" applyFill="1" applyBorder="1"/>
    <xf numFmtId="44" fontId="10" fillId="0" borderId="0" xfId="0" applyNumberFormat="1" applyFont="1" applyFill="1" applyBorder="1"/>
    <xf numFmtId="0" fontId="40" fillId="0" borderId="0" xfId="0" applyFont="1" applyFill="1" applyBorder="1" applyAlignment="1">
      <alignment horizontal="center" vertical="top"/>
    </xf>
    <xf numFmtId="2" fontId="10" fillId="0" borderId="0" xfId="0" applyNumberFormat="1" applyFont="1" applyFill="1" applyBorder="1" applyAlignment="1">
      <alignment horizontal="center"/>
    </xf>
    <xf numFmtId="0" fontId="10" fillId="29" borderId="2" xfId="0" applyFont="1" applyFill="1" applyBorder="1" applyAlignment="1">
      <alignment horizontal="center"/>
    </xf>
    <xf numFmtId="2" fontId="10" fillId="29" borderId="2" xfId="0" applyNumberFormat="1" applyFont="1" applyFill="1" applyBorder="1" applyAlignment="1">
      <alignment horizontal="center"/>
    </xf>
    <xf numFmtId="0" fontId="10" fillId="0" borderId="54" xfId="0" applyFont="1" applyBorder="1" applyAlignment="1">
      <alignment horizontal="center" vertical="top"/>
    </xf>
    <xf numFmtId="0" fontId="10" fillId="0" borderId="0" xfId="0" applyFont="1" applyAlignment="1">
      <alignment horizontal="center"/>
    </xf>
    <xf numFmtId="0" fontId="10" fillId="0" borderId="0" xfId="0" applyFont="1"/>
    <xf numFmtId="2" fontId="10" fillId="0" borderId="0" xfId="0" applyNumberFormat="1" applyFont="1" applyAlignment="1">
      <alignment horizontal="center"/>
    </xf>
    <xf numFmtId="44" fontId="10" fillId="0" borderId="0" xfId="0" applyNumberFormat="1" applyFont="1"/>
    <xf numFmtId="44" fontId="10" fillId="0" borderId="56" xfId="0" applyNumberFormat="1" applyFont="1" applyBorder="1"/>
    <xf numFmtId="49" fontId="44" fillId="0" borderId="0" xfId="0" applyNumberFormat="1" applyFont="1" applyAlignment="1">
      <alignment horizontal="center" vertical="center"/>
    </xf>
    <xf numFmtId="49" fontId="9" fillId="0" borderId="37"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41" fillId="3" borderId="36" xfId="0" applyNumberFormat="1" applyFont="1" applyFill="1" applyBorder="1" applyAlignment="1">
      <alignment horizontal="center" vertical="center"/>
    </xf>
    <xf numFmtId="49" fontId="9" fillId="0" borderId="40"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0" xfId="0" applyNumberFormat="1" applyFont="1" applyAlignment="1">
      <alignment horizontal="center" vertical="center"/>
    </xf>
    <xf numFmtId="0" fontId="44" fillId="0" borderId="0" xfId="0" applyFont="1" applyAlignment="1">
      <alignment horizontal="left" vertical="center"/>
    </xf>
    <xf numFmtId="0" fontId="8" fillId="0" borderId="8" xfId="0" applyFont="1" applyBorder="1" applyAlignment="1">
      <alignment horizontal="left" vertical="center" wrapText="1"/>
    </xf>
    <xf numFmtId="0" fontId="8" fillId="0" borderId="0" xfId="24" applyFont="1" applyFill="1" applyBorder="1" applyAlignment="1">
      <alignment horizontal="left" vertical="center" wrapText="1"/>
    </xf>
    <xf numFmtId="0" fontId="8" fillId="0" borderId="8" xfId="24" applyFont="1" applyFill="1" applyBorder="1" applyAlignment="1">
      <alignment horizontal="left" vertical="center" wrapText="1"/>
    </xf>
    <xf numFmtId="2" fontId="9" fillId="0" borderId="0" xfId="0" applyNumberFormat="1" applyFont="1" applyAlignment="1">
      <alignment horizontal="center" vertical="center"/>
    </xf>
    <xf numFmtId="2" fontId="9" fillId="0" borderId="8" xfId="0" applyNumberFormat="1" applyFont="1" applyBorder="1" applyAlignment="1">
      <alignment horizontal="center" vertical="center"/>
    </xf>
    <xf numFmtId="2" fontId="45" fillId="0" borderId="8" xfId="0" applyNumberFormat="1" applyFont="1" applyBorder="1" applyAlignment="1">
      <alignment horizontal="center" vertical="center"/>
    </xf>
    <xf numFmtId="2" fontId="47" fillId="3" borderId="36" xfId="0" applyNumberFormat="1" applyFont="1" applyFill="1" applyBorder="1" applyAlignment="1">
      <alignment horizontal="center" vertical="center"/>
    </xf>
    <xf numFmtId="2" fontId="45" fillId="5" borderId="2" xfId="0" applyNumberFormat="1" applyFont="1" applyFill="1" applyBorder="1" applyAlignment="1">
      <alignment horizontal="center" vertical="center"/>
    </xf>
    <xf numFmtId="2" fontId="45" fillId="0" borderId="18" xfId="0" applyNumberFormat="1" applyFont="1" applyBorder="1" applyAlignment="1">
      <alignment horizontal="center" vertical="center"/>
    </xf>
    <xf numFmtId="2" fontId="47" fillId="5" borderId="2" xfId="0" applyNumberFormat="1" applyFont="1" applyFill="1" applyBorder="1" applyAlignment="1">
      <alignment horizontal="center" vertical="center"/>
    </xf>
    <xf numFmtId="2" fontId="47" fillId="3" borderId="0" xfId="0" applyNumberFormat="1" applyFont="1" applyFill="1" applyBorder="1" applyAlignment="1">
      <alignment horizontal="center" vertical="center"/>
    </xf>
    <xf numFmtId="2" fontId="45" fillId="4" borderId="2" xfId="0" applyNumberFormat="1" applyFont="1" applyFill="1" applyBorder="1" applyAlignment="1">
      <alignment horizontal="center" vertical="center"/>
    </xf>
    <xf numFmtId="2" fontId="45" fillId="0" borderId="35" xfId="0" applyNumberFormat="1" applyFont="1" applyBorder="1" applyAlignment="1">
      <alignment horizontal="center" vertical="center"/>
    </xf>
    <xf numFmtId="2" fontId="9" fillId="0" borderId="6" xfId="0" applyNumberFormat="1" applyFont="1" applyBorder="1" applyAlignment="1">
      <alignment horizontal="center" vertical="center"/>
    </xf>
    <xf numFmtId="2" fontId="47" fillId="4" borderId="2" xfId="0" applyNumberFormat="1" applyFont="1" applyFill="1" applyBorder="1" applyAlignment="1">
      <alignment horizontal="center" vertical="center"/>
    </xf>
    <xf numFmtId="2" fontId="45" fillId="6" borderId="2" xfId="0" applyNumberFormat="1" applyFont="1" applyFill="1" applyBorder="1" applyAlignment="1">
      <alignment horizontal="center" vertical="center"/>
    </xf>
    <xf numFmtId="2" fontId="9" fillId="0" borderId="8" xfId="36" applyNumberFormat="1" applyFont="1" applyBorder="1" applyAlignment="1">
      <alignment horizontal="center" vertical="center"/>
    </xf>
    <xf numFmtId="2" fontId="47" fillId="6" borderId="2" xfId="0" applyNumberFormat="1" applyFont="1" applyFill="1" applyBorder="1" applyAlignment="1">
      <alignment horizontal="center" vertical="center"/>
    </xf>
    <xf numFmtId="2" fontId="45" fillId="0" borderId="0" xfId="0" applyNumberFormat="1" applyFont="1" applyAlignment="1">
      <alignment horizontal="center" vertical="center"/>
    </xf>
    <xf numFmtId="0" fontId="44" fillId="2" borderId="29" xfId="0" applyFont="1" applyFill="1" applyBorder="1" applyAlignment="1">
      <alignment horizontal="center" vertical="center"/>
    </xf>
    <xf numFmtId="0" fontId="44" fillId="3" borderId="36" xfId="0" applyFont="1" applyFill="1" applyBorder="1" applyAlignment="1">
      <alignment horizontal="left" vertical="center"/>
    </xf>
    <xf numFmtId="0" fontId="44" fillId="5" borderId="1" xfId="0" applyFont="1" applyFill="1" applyBorder="1" applyAlignment="1">
      <alignment horizontal="left" vertical="center"/>
    </xf>
    <xf numFmtId="0" fontId="42" fillId="0" borderId="18" xfId="0" applyFont="1" applyBorder="1" applyAlignment="1">
      <alignment horizontal="left" vertical="center" wrapText="1"/>
    </xf>
    <xf numFmtId="0" fontId="42" fillId="0" borderId="8" xfId="0" applyFont="1" applyBorder="1" applyAlignment="1">
      <alignment horizontal="left" vertical="center" wrapText="1"/>
    </xf>
    <xf numFmtId="0" fontId="44" fillId="5" borderId="44" xfId="0" applyFont="1" applyFill="1" applyBorder="1" applyAlignment="1">
      <alignment horizontal="left" vertical="center"/>
    </xf>
    <xf numFmtId="0" fontId="44" fillId="3" borderId="0" xfId="0" applyFont="1" applyFill="1" applyBorder="1" applyAlignment="1">
      <alignment horizontal="left" vertical="center"/>
    </xf>
    <xf numFmtId="0" fontId="44" fillId="4" borderId="1" xfId="0" applyFont="1" applyFill="1" applyBorder="1" applyAlignment="1">
      <alignment horizontal="left" vertical="center" wrapText="1"/>
    </xf>
    <xf numFmtId="0" fontId="42" fillId="0" borderId="35" xfId="0" applyFont="1" applyBorder="1" applyAlignment="1">
      <alignment horizontal="left" vertical="center" wrapText="1"/>
    </xf>
    <xf numFmtId="0" fontId="44" fillId="4" borderId="44" xfId="0" applyFont="1" applyFill="1" applyBorder="1" applyAlignment="1">
      <alignment horizontal="left" vertical="center"/>
    </xf>
    <xf numFmtId="0" fontId="44" fillId="6" borderId="1" xfId="0" applyFont="1" applyFill="1" applyBorder="1" applyAlignment="1">
      <alignment horizontal="left" vertical="center"/>
    </xf>
    <xf numFmtId="0" fontId="44" fillId="6" borderId="44" xfId="0"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35" xfId="0" applyFont="1" applyBorder="1" applyAlignment="1">
      <alignment horizontal="center" vertical="center"/>
    </xf>
    <xf numFmtId="0" fontId="8" fillId="0" borderId="8" xfId="0" applyFont="1" applyBorder="1" applyAlignment="1">
      <alignment horizontal="center" vertical="center"/>
    </xf>
    <xf numFmtId="0" fontId="44" fillId="3" borderId="36" xfId="0" applyFont="1" applyFill="1" applyBorder="1" applyAlignment="1">
      <alignment horizontal="center" vertical="center"/>
    </xf>
    <xf numFmtId="0" fontId="8" fillId="5" borderId="2" xfId="0" applyFont="1" applyFill="1" applyBorder="1" applyAlignment="1">
      <alignment horizontal="center" vertical="center"/>
    </xf>
    <xf numFmtId="0" fontId="8" fillId="0" borderId="18" xfId="0" applyFont="1" applyBorder="1" applyAlignment="1">
      <alignment horizontal="center" vertical="center"/>
    </xf>
    <xf numFmtId="0" fontId="44" fillId="5" borderId="2" xfId="0" applyFont="1" applyFill="1" applyBorder="1" applyAlignment="1">
      <alignment horizontal="center" vertical="center"/>
    </xf>
    <xf numFmtId="0" fontId="44" fillId="3" borderId="0" xfId="0" applyFont="1" applyFill="1" applyBorder="1" applyAlignment="1">
      <alignment horizontal="center" vertical="center"/>
    </xf>
    <xf numFmtId="0" fontId="8" fillId="4" borderId="2" xfId="0" applyFont="1" applyFill="1" applyBorder="1" applyAlignment="1">
      <alignment horizontal="center" vertical="center"/>
    </xf>
    <xf numFmtId="0" fontId="44"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44" fillId="6" borderId="2" xfId="0" applyFont="1" applyFill="1" applyBorder="1" applyAlignment="1">
      <alignment horizontal="center" vertical="center"/>
    </xf>
    <xf numFmtId="49" fontId="41" fillId="31" borderId="1" xfId="0" applyNumberFormat="1" applyFont="1" applyFill="1" applyBorder="1" applyAlignment="1">
      <alignment horizontal="center" vertical="center"/>
    </xf>
    <xf numFmtId="0" fontId="41" fillId="31" borderId="44" xfId="0" applyFont="1" applyFill="1" applyBorder="1" applyAlignment="1">
      <alignment horizontal="left" vertical="center"/>
    </xf>
    <xf numFmtId="0" fontId="41" fillId="31" borderId="2" xfId="0" applyFont="1" applyFill="1" applyBorder="1" applyAlignment="1">
      <alignment horizontal="center" vertical="center"/>
    </xf>
    <xf numFmtId="2" fontId="41" fillId="31" borderId="2" xfId="0" applyNumberFormat="1" applyFont="1" applyFill="1" applyBorder="1" applyAlignment="1">
      <alignment horizontal="center" vertical="center"/>
    </xf>
    <xf numFmtId="49" fontId="44" fillId="2" borderId="28" xfId="0" applyNumberFormat="1" applyFont="1" applyFill="1" applyBorder="1" applyAlignment="1">
      <alignment horizontal="center" vertical="center" wrapText="1"/>
    </xf>
    <xf numFmtId="2" fontId="44" fillId="2" borderId="29" xfId="0" applyNumberFormat="1" applyFont="1" applyFill="1" applyBorder="1" applyAlignment="1">
      <alignment horizontal="center" vertical="center"/>
    </xf>
    <xf numFmtId="49" fontId="44" fillId="5" borderId="1" xfId="0" applyNumberFormat="1" applyFont="1" applyFill="1" applyBorder="1" applyAlignment="1">
      <alignment horizontal="center" vertical="center"/>
    </xf>
    <xf numFmtId="49" fontId="44" fillId="4" borderId="1" xfId="0" applyNumberFormat="1" applyFont="1" applyFill="1" applyBorder="1" applyAlignment="1">
      <alignment horizontal="center" vertical="center"/>
    </xf>
    <xf numFmtId="49" fontId="44" fillId="6" borderId="1" xfId="0" applyNumberFormat="1" applyFont="1" applyFill="1" applyBorder="1" applyAlignment="1">
      <alignment horizontal="center" vertical="center"/>
    </xf>
    <xf numFmtId="49" fontId="44" fillId="31" borderId="1" xfId="0" applyNumberFormat="1" applyFont="1" applyFill="1" applyBorder="1" applyAlignment="1">
      <alignment horizontal="center" vertical="center"/>
    </xf>
    <xf numFmtId="0" fontId="44" fillId="31" borderId="44" xfId="0" applyFont="1" applyFill="1" applyBorder="1" applyAlignment="1">
      <alignment horizontal="left" vertical="center"/>
    </xf>
    <xf numFmtId="0" fontId="44" fillId="31" borderId="2" xfId="0" applyFont="1" applyFill="1" applyBorder="1" applyAlignment="1">
      <alignment horizontal="center" vertical="center"/>
    </xf>
    <xf numFmtId="2" fontId="44" fillId="31" borderId="2" xfId="0" applyNumberFormat="1" applyFont="1" applyFill="1" applyBorder="1" applyAlignment="1">
      <alignment horizontal="center" vertical="center"/>
    </xf>
    <xf numFmtId="44" fontId="44" fillId="31" borderId="2" xfId="1" applyNumberFormat="1" applyFont="1" applyFill="1" applyBorder="1" applyAlignment="1">
      <alignment horizontal="center" vertical="center"/>
    </xf>
    <xf numFmtId="44" fontId="44" fillId="31" borderId="7" xfId="1" applyNumberFormat="1" applyFont="1" applyFill="1" applyBorder="1" applyAlignment="1">
      <alignment horizontal="center" vertical="center"/>
    </xf>
    <xf numFmtId="49" fontId="8" fillId="0" borderId="37"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44" fillId="3" borderId="36" xfId="0" applyNumberFormat="1" applyFont="1" applyFill="1" applyBorder="1" applyAlignment="1">
      <alignment horizontal="center" vertical="center"/>
    </xf>
    <xf numFmtId="49" fontId="8" fillId="0" borderId="40"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8" fillId="0" borderId="33" xfId="26" applyNumberFormat="1" applyFont="1" applyBorder="1" applyAlignment="1">
      <alignment horizontal="center" vertical="center"/>
    </xf>
    <xf numFmtId="49" fontId="8" fillId="0" borderId="38" xfId="26"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2" fontId="8" fillId="0" borderId="35"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51" fillId="0" borderId="8" xfId="0" applyNumberFormat="1" applyFont="1" applyBorder="1" applyAlignment="1">
      <alignment horizontal="center" vertical="center"/>
    </xf>
    <xf numFmtId="2" fontId="52" fillId="3" borderId="36" xfId="0" applyNumberFormat="1" applyFont="1" applyFill="1" applyBorder="1" applyAlignment="1">
      <alignment horizontal="center" vertical="center"/>
    </xf>
    <xf numFmtId="2" fontId="51" fillId="5" borderId="2" xfId="0" applyNumberFormat="1" applyFont="1" applyFill="1" applyBorder="1" applyAlignment="1">
      <alignment horizontal="center" vertical="center"/>
    </xf>
    <xf numFmtId="2" fontId="51" fillId="0" borderId="18" xfId="0" applyNumberFormat="1" applyFont="1" applyBorder="1" applyAlignment="1">
      <alignment horizontal="center" vertical="center"/>
    </xf>
    <xf numFmtId="2" fontId="52" fillId="5" borderId="2" xfId="0" applyNumberFormat="1" applyFont="1" applyFill="1" applyBorder="1" applyAlignment="1">
      <alignment horizontal="center" vertical="center"/>
    </xf>
    <xf numFmtId="2" fontId="52" fillId="3" borderId="0" xfId="0" applyNumberFormat="1" applyFont="1" applyFill="1" applyBorder="1" applyAlignment="1">
      <alignment horizontal="center" vertical="center"/>
    </xf>
    <xf numFmtId="2" fontId="51" fillId="4" borderId="2" xfId="0" applyNumberFormat="1" applyFont="1" applyFill="1" applyBorder="1" applyAlignment="1">
      <alignment horizontal="center" vertical="center"/>
    </xf>
    <xf numFmtId="2" fontId="51" fillId="0" borderId="35" xfId="0" applyNumberFormat="1" applyFont="1" applyBorder="1" applyAlignment="1">
      <alignment horizontal="center" vertical="center"/>
    </xf>
    <xf numFmtId="2" fontId="52" fillId="4" borderId="2" xfId="0" applyNumberFormat="1" applyFont="1" applyFill="1" applyBorder="1" applyAlignment="1">
      <alignment horizontal="center" vertical="center"/>
    </xf>
    <xf numFmtId="2" fontId="51" fillId="6" borderId="2" xfId="0" applyNumberFormat="1" applyFont="1" applyFill="1" applyBorder="1" applyAlignment="1">
      <alignment horizontal="center" vertical="center"/>
    </xf>
    <xf numFmtId="2" fontId="52" fillId="6" borderId="2" xfId="0" applyNumberFormat="1" applyFont="1" applyFill="1" applyBorder="1" applyAlignment="1">
      <alignment horizontal="center" vertical="center"/>
    </xf>
    <xf numFmtId="2" fontId="51" fillId="0" borderId="0" xfId="0" applyNumberFormat="1" applyFont="1" applyAlignment="1">
      <alignment horizontal="center" vertical="center"/>
    </xf>
    <xf numFmtId="44" fontId="8" fillId="0" borderId="0" xfId="0" applyNumberFormat="1" applyFont="1" applyAlignment="1">
      <alignment horizontal="center" vertical="center"/>
    </xf>
    <xf numFmtId="44" fontId="44" fillId="2" borderId="30" xfId="0" applyNumberFormat="1" applyFont="1" applyFill="1" applyBorder="1" applyAlignment="1">
      <alignment horizontal="center" vertical="center"/>
    </xf>
    <xf numFmtId="44" fontId="8" fillId="0" borderId="35" xfId="1" applyNumberFormat="1" applyFont="1" applyBorder="1" applyAlignment="1">
      <alignment horizontal="center" vertical="center"/>
    </xf>
    <xf numFmtId="44" fontId="8" fillId="0" borderId="39" xfId="1" applyNumberFormat="1" applyFont="1" applyBorder="1" applyAlignment="1">
      <alignment horizontal="center" vertical="center"/>
    </xf>
    <xf numFmtId="44" fontId="8" fillId="0" borderId="8" xfId="1" applyNumberFormat="1" applyFont="1" applyBorder="1" applyAlignment="1">
      <alignment horizontal="center" vertical="center"/>
    </xf>
    <xf numFmtId="44" fontId="8" fillId="0" borderId="34" xfId="1" applyNumberFormat="1" applyFont="1" applyBorder="1" applyAlignment="1">
      <alignment horizontal="center" vertical="center"/>
    </xf>
    <xf numFmtId="44" fontId="44" fillId="3" borderId="36" xfId="1" applyNumberFormat="1" applyFont="1" applyFill="1" applyBorder="1" applyAlignment="1">
      <alignment horizontal="center" vertical="center"/>
    </xf>
    <xf numFmtId="44" fontId="8" fillId="5" borderId="2" xfId="1" applyNumberFormat="1" applyFont="1" applyFill="1" applyBorder="1" applyAlignment="1">
      <alignment horizontal="center" vertical="center"/>
    </xf>
    <xf numFmtId="44" fontId="8" fillId="5" borderId="7" xfId="1" applyNumberFormat="1" applyFont="1" applyFill="1" applyBorder="1" applyAlignment="1">
      <alignment horizontal="center" vertical="center"/>
    </xf>
    <xf numFmtId="44" fontId="8" fillId="0" borderId="18" xfId="1" applyNumberFormat="1" applyFont="1" applyBorder="1" applyAlignment="1">
      <alignment horizontal="center" vertical="center"/>
    </xf>
    <xf numFmtId="44" fontId="8" fillId="0" borderId="42" xfId="1" applyNumberFormat="1" applyFont="1" applyBorder="1" applyAlignment="1">
      <alignment horizontal="center" vertical="center"/>
    </xf>
    <xf numFmtId="44" fontId="44" fillId="5" borderId="2" xfId="1" applyNumberFormat="1" applyFont="1" applyFill="1" applyBorder="1" applyAlignment="1">
      <alignment horizontal="center" vertical="center"/>
    </xf>
    <xf numFmtId="44" fontId="44" fillId="5" borderId="7" xfId="1" applyNumberFormat="1" applyFont="1" applyFill="1" applyBorder="1" applyAlignment="1">
      <alignment horizontal="center" vertical="center"/>
    </xf>
    <xf numFmtId="44" fontId="44" fillId="3" borderId="0" xfId="1" applyNumberFormat="1" applyFont="1" applyFill="1" applyBorder="1" applyAlignment="1">
      <alignment horizontal="center" vertical="center"/>
    </xf>
    <xf numFmtId="44" fontId="8" fillId="4" borderId="2" xfId="0" applyNumberFormat="1" applyFont="1" applyFill="1" applyBorder="1" applyAlignment="1">
      <alignment horizontal="center" vertical="center"/>
    </xf>
    <xf numFmtId="44" fontId="44" fillId="4" borderId="7" xfId="0" applyNumberFormat="1" applyFont="1" applyFill="1" applyBorder="1" applyAlignment="1">
      <alignment horizontal="center" vertical="center"/>
    </xf>
    <xf numFmtId="44" fontId="8" fillId="0" borderId="8" xfId="0" applyNumberFormat="1" applyFont="1" applyBorder="1" applyAlignment="1" applyProtection="1">
      <alignment horizontal="center" vertical="center"/>
    </xf>
    <xf numFmtId="44" fontId="8" fillId="3" borderId="34" xfId="1" applyNumberFormat="1" applyFont="1" applyFill="1" applyBorder="1" applyAlignment="1">
      <alignment horizontal="center" vertical="center"/>
    </xf>
    <xf numFmtId="44" fontId="44" fillId="4" borderId="2" xfId="1" applyNumberFormat="1" applyFont="1" applyFill="1" applyBorder="1" applyAlignment="1">
      <alignment horizontal="center" vertical="center"/>
    </xf>
    <xf numFmtId="44" fontId="44" fillId="4" borderId="7" xfId="1" applyNumberFormat="1" applyFont="1" applyFill="1" applyBorder="1" applyAlignment="1">
      <alignment horizontal="center" vertical="center"/>
    </xf>
    <xf numFmtId="44" fontId="8" fillId="6" borderId="2" xfId="1" applyNumberFormat="1" applyFont="1" applyFill="1" applyBorder="1" applyAlignment="1">
      <alignment horizontal="center" vertical="center"/>
    </xf>
    <xf numFmtId="44" fontId="8" fillId="6" borderId="7" xfId="1" applyNumberFormat="1" applyFont="1" applyFill="1" applyBorder="1" applyAlignment="1">
      <alignment horizontal="center" vertical="center"/>
    </xf>
    <xf numFmtId="44" fontId="44" fillId="6" borderId="2" xfId="1" applyNumberFormat="1" applyFont="1" applyFill="1" applyBorder="1" applyAlignment="1">
      <alignment horizontal="center" vertical="center"/>
    </xf>
    <xf numFmtId="44" fontId="44" fillId="6" borderId="7" xfId="1" applyNumberFormat="1" applyFont="1" applyFill="1" applyBorder="1" applyAlignment="1">
      <alignment horizontal="center" vertical="center"/>
    </xf>
    <xf numFmtId="49" fontId="8" fillId="0" borderId="8" xfId="0" applyNumberFormat="1" applyFont="1" applyBorder="1" applyAlignment="1">
      <alignment horizontal="center" vertical="center"/>
    </xf>
    <xf numFmtId="0" fontId="40" fillId="0" borderId="57" xfId="0" applyFont="1" applyBorder="1" applyAlignment="1">
      <alignment horizontal="center" vertical="top"/>
    </xf>
    <xf numFmtId="44" fontId="10" fillId="0" borderId="58" xfId="0" applyNumberFormat="1" applyFont="1" applyBorder="1"/>
    <xf numFmtId="0" fontId="40" fillId="0" borderId="59" xfId="0" applyFont="1" applyBorder="1" applyAlignment="1">
      <alignment horizontal="center" vertical="top"/>
    </xf>
    <xf numFmtId="0" fontId="49" fillId="0" borderId="51" xfId="0" applyFont="1" applyBorder="1"/>
    <xf numFmtId="0" fontId="10" fillId="0" borderId="51" xfId="0" applyFont="1" applyBorder="1" applyAlignment="1">
      <alignment horizontal="center"/>
    </xf>
    <xf numFmtId="2" fontId="10" fillId="0" borderId="51" xfId="0" applyNumberFormat="1" applyFont="1" applyBorder="1" applyAlignment="1">
      <alignment horizontal="center"/>
    </xf>
    <xf numFmtId="0" fontId="10" fillId="0" borderId="51" xfId="0" applyFont="1" applyBorder="1"/>
    <xf numFmtId="0" fontId="49" fillId="0" borderId="0" xfId="0" applyFont="1" applyBorder="1"/>
    <xf numFmtId="0" fontId="10" fillId="0" borderId="0" xfId="0" applyFont="1" applyBorder="1" applyAlignment="1">
      <alignment horizontal="center"/>
    </xf>
    <xf numFmtId="2" fontId="10" fillId="0" borderId="0" xfId="0" applyNumberFormat="1" applyFont="1" applyBorder="1" applyAlignment="1">
      <alignment horizontal="center"/>
    </xf>
    <xf numFmtId="0" fontId="10" fillId="0" borderId="0" xfId="0" applyFont="1" applyBorder="1"/>
    <xf numFmtId="44" fontId="10" fillId="0" borderId="60" xfId="0" applyNumberFormat="1" applyFont="1" applyBorder="1"/>
    <xf numFmtId="2" fontId="40" fillId="29" borderId="2" xfId="0" applyNumberFormat="1" applyFont="1" applyFill="1" applyBorder="1" applyAlignment="1">
      <alignment horizontal="center"/>
    </xf>
    <xf numFmtId="0" fontId="40" fillId="29" borderId="2" xfId="0" applyFont="1" applyFill="1" applyBorder="1"/>
    <xf numFmtId="44" fontId="11" fillId="29" borderId="7" xfId="0" applyNumberFormat="1" applyFont="1" applyFill="1" applyBorder="1"/>
    <xf numFmtId="0" fontId="10" fillId="29" borderId="2" xfId="0" applyFont="1" applyFill="1" applyBorder="1" applyAlignment="1"/>
    <xf numFmtId="0" fontId="40" fillId="29" borderId="2" xfId="0" applyFont="1" applyFill="1" applyBorder="1" applyAlignment="1">
      <alignment horizontal="center"/>
    </xf>
    <xf numFmtId="0" fontId="49" fillId="0" borderId="47" xfId="0" applyFont="1" applyBorder="1"/>
    <xf numFmtId="0" fontId="10" fillId="0" borderId="47" xfId="0" applyFont="1" applyBorder="1" applyAlignment="1">
      <alignment horizontal="center"/>
    </xf>
    <xf numFmtId="2" fontId="10" fillId="0" borderId="47" xfId="0" applyNumberFormat="1" applyFont="1" applyBorder="1" applyAlignment="1">
      <alignment horizontal="center"/>
    </xf>
    <xf numFmtId="0" fontId="10" fillId="0" borderId="47" xfId="0" applyFont="1" applyBorder="1"/>
    <xf numFmtId="0" fontId="40" fillId="29" borderId="1" xfId="0" applyFont="1" applyFill="1" applyBorder="1" applyAlignment="1">
      <alignment horizontal="center" vertical="top"/>
    </xf>
    <xf numFmtId="0" fontId="40" fillId="0" borderId="55" xfId="0" applyFont="1" applyBorder="1" applyAlignment="1">
      <alignment horizontal="center" vertical="top"/>
    </xf>
    <xf numFmtId="0" fontId="40" fillId="0" borderId="54" xfId="0" applyFont="1" applyBorder="1" applyAlignment="1">
      <alignment horizontal="center" vertical="top"/>
    </xf>
    <xf numFmtId="49" fontId="44" fillId="0" borderId="36" xfId="0" applyNumberFormat="1" applyFont="1" applyBorder="1" applyAlignment="1">
      <alignment horizontal="center" vertical="center"/>
    </xf>
    <xf numFmtId="170" fontId="44" fillId="0" borderId="0" xfId="24" applyNumberFormat="1" applyFont="1" applyFill="1" applyBorder="1" applyAlignment="1">
      <alignment horizontal="left" vertical="center" wrapText="1"/>
    </xf>
    <xf numFmtId="44" fontId="8" fillId="0" borderId="13" xfId="0" applyNumberFormat="1" applyFont="1" applyBorder="1" applyAlignment="1">
      <alignment horizontal="center" vertical="center"/>
    </xf>
    <xf numFmtId="2" fontId="44" fillId="3" borderId="36" xfId="0" applyNumberFormat="1" applyFont="1" applyFill="1" applyBorder="1" applyAlignment="1">
      <alignment horizontal="center" vertical="center"/>
    </xf>
    <xf numFmtId="2" fontId="8" fillId="5" borderId="2" xfId="0" applyNumberFormat="1" applyFont="1" applyFill="1" applyBorder="1" applyAlignment="1">
      <alignment horizontal="center" vertical="center"/>
    </xf>
    <xf numFmtId="2" fontId="44" fillId="5" borderId="2" xfId="0" applyNumberFormat="1" applyFont="1" applyFill="1" applyBorder="1" applyAlignment="1">
      <alignment horizontal="center" vertical="center"/>
    </xf>
    <xf numFmtId="0" fontId="44" fillId="3" borderId="0" xfId="0" applyFont="1" applyFill="1" applyAlignment="1">
      <alignment horizontal="center" vertical="center"/>
    </xf>
    <xf numFmtId="2" fontId="44" fillId="3" borderId="0" xfId="0" applyNumberFormat="1" applyFont="1" applyFill="1" applyAlignment="1">
      <alignment horizontal="center" vertical="center"/>
    </xf>
    <xf numFmtId="2" fontId="8" fillId="4" borderId="2" xfId="0" applyNumberFormat="1" applyFont="1" applyFill="1" applyBorder="1" applyAlignment="1">
      <alignment horizontal="center" vertical="center"/>
    </xf>
    <xf numFmtId="44" fontId="8" fillId="0" borderId="8" xfId="0" applyNumberFormat="1" applyFont="1" applyBorder="1" applyAlignment="1">
      <alignment horizontal="center" vertical="center"/>
    </xf>
    <xf numFmtId="2" fontId="44" fillId="4" borderId="2" xfId="0" applyNumberFormat="1" applyFont="1" applyFill="1" applyBorder="1" applyAlignment="1">
      <alignment horizontal="center" vertical="center"/>
    </xf>
    <xf numFmtId="0" fontId="44" fillId="0" borderId="36" xfId="0" applyFont="1" applyBorder="1" applyAlignment="1">
      <alignment horizontal="center" vertical="center"/>
    </xf>
    <xf numFmtId="2" fontId="44" fillId="0" borderId="36" xfId="0" applyNumberFormat="1" applyFont="1" applyBorder="1" applyAlignment="1">
      <alignment horizontal="center" vertical="center"/>
    </xf>
    <xf numFmtId="44" fontId="44" fillId="0" borderId="36" xfId="1" applyNumberFormat="1" applyFont="1" applyFill="1" applyBorder="1" applyAlignment="1">
      <alignment horizontal="center" vertical="center"/>
    </xf>
    <xf numFmtId="0" fontId="8" fillId="0" borderId="49" xfId="0" applyFont="1" applyBorder="1" applyAlignment="1">
      <alignment horizontal="center" vertical="center"/>
    </xf>
    <xf numFmtId="2" fontId="8" fillId="0" borderId="49" xfId="0" applyNumberFormat="1" applyFont="1" applyBorder="1" applyAlignment="1">
      <alignment horizontal="center" vertical="center"/>
    </xf>
    <xf numFmtId="44" fontId="44" fillId="3" borderId="48" xfId="1" applyNumberFormat="1" applyFont="1" applyFill="1" applyBorder="1" applyAlignment="1">
      <alignment horizontal="center" vertical="center"/>
    </xf>
    <xf numFmtId="2" fontId="8" fillId="6" borderId="2" xfId="0" applyNumberFormat="1" applyFont="1" applyFill="1" applyBorder="1" applyAlignment="1">
      <alignment horizontal="center" vertical="center"/>
    </xf>
    <xf numFmtId="0" fontId="42" fillId="0" borderId="49" xfId="0" applyFont="1" applyBorder="1" applyAlignment="1">
      <alignment horizontal="left" vertical="center" wrapText="1"/>
    </xf>
    <xf numFmtId="44" fontId="8" fillId="0" borderId="49" xfId="1" applyNumberFormat="1" applyFont="1" applyBorder="1" applyAlignment="1">
      <alignment horizontal="center" vertical="center"/>
    </xf>
    <xf numFmtId="44" fontId="8" fillId="0" borderId="50" xfId="1" applyNumberFormat="1" applyFont="1" applyBorder="1" applyAlignment="1">
      <alignment horizontal="center" vertical="center"/>
    </xf>
    <xf numFmtId="49" fontId="44" fillId="6" borderId="12" xfId="0" applyNumberFormat="1" applyFont="1" applyFill="1" applyBorder="1" applyAlignment="1">
      <alignment horizontal="center" vertical="center"/>
    </xf>
    <xf numFmtId="0" fontId="44" fillId="6" borderId="13" xfId="0" applyFont="1" applyFill="1" applyBorder="1" applyAlignment="1">
      <alignment horizontal="center" vertical="center"/>
    </xf>
    <xf numFmtId="2" fontId="44" fillId="6" borderId="13" xfId="0" applyNumberFormat="1" applyFont="1" applyFill="1" applyBorder="1" applyAlignment="1">
      <alignment horizontal="center" vertical="center"/>
    </xf>
    <xf numFmtId="44" fontId="44" fillId="6" borderId="13" xfId="1" applyNumberFormat="1" applyFont="1" applyFill="1" applyBorder="1" applyAlignment="1">
      <alignment horizontal="center" vertical="center"/>
    </xf>
    <xf numFmtId="44" fontId="44" fillId="6" borderId="14" xfId="1" applyNumberFormat="1" applyFont="1" applyFill="1" applyBorder="1" applyAlignment="1">
      <alignment horizontal="center" vertical="center"/>
    </xf>
    <xf numFmtId="44" fontId="49" fillId="0" borderId="51" xfId="238" applyNumberFormat="1" applyFont="1" applyBorder="1" applyAlignment="1">
      <alignment horizontal="left" indent="3"/>
    </xf>
    <xf numFmtId="44" fontId="49" fillId="0" borderId="51" xfId="238" applyNumberFormat="1" applyFont="1" applyBorder="1"/>
    <xf numFmtId="44" fontId="10" fillId="0" borderId="51" xfId="0" applyNumberFormat="1" applyFont="1" applyBorder="1"/>
    <xf numFmtId="44" fontId="49" fillId="0" borderId="5" xfId="238" applyNumberFormat="1" applyFont="1" applyBorder="1" applyAlignment="1">
      <alignment horizontal="left" indent="3"/>
    </xf>
    <xf numFmtId="44" fontId="49" fillId="0" borderId="5" xfId="238" applyNumberFormat="1" applyFont="1" applyBorder="1"/>
    <xf numFmtId="44" fontId="10" fillId="0" borderId="5" xfId="0" applyNumberFormat="1" applyFont="1" applyBorder="1"/>
    <xf numFmtId="44" fontId="49" fillId="0" borderId="32" xfId="238" applyNumberFormat="1" applyFont="1" applyBorder="1" applyAlignment="1">
      <alignment horizontal="left" indent="3"/>
    </xf>
    <xf numFmtId="44" fontId="49" fillId="0" borderId="32" xfId="238" applyNumberFormat="1" applyFont="1" applyBorder="1"/>
    <xf numFmtId="44" fontId="10" fillId="0" borderId="32" xfId="0" applyNumberFormat="1" applyFont="1" applyBorder="1"/>
    <xf numFmtId="49" fontId="44" fillId="32" borderId="1" xfId="26" applyNumberFormat="1" applyFont="1" applyFill="1" applyBorder="1" applyAlignment="1">
      <alignment horizontal="center" vertical="center"/>
    </xf>
    <xf numFmtId="0" fontId="44" fillId="32" borderId="36" xfId="26" applyFont="1" applyFill="1" applyBorder="1" applyAlignment="1">
      <alignment horizontal="center" vertical="center"/>
    </xf>
    <xf numFmtId="2" fontId="44" fillId="32" borderId="36" xfId="26" applyNumberFormat="1" applyFont="1" applyFill="1" applyBorder="1" applyAlignment="1">
      <alignment horizontal="center" vertical="center"/>
    </xf>
    <xf numFmtId="44" fontId="44" fillId="32" borderId="36" xfId="26" applyNumberFormat="1" applyFont="1" applyFill="1" applyBorder="1" applyAlignment="1">
      <alignment horizontal="center" vertical="center"/>
    </xf>
    <xf numFmtId="44" fontId="44" fillId="32" borderId="48" xfId="26" applyNumberFormat="1" applyFont="1" applyFill="1" applyBorder="1" applyAlignment="1">
      <alignment horizontal="center" vertical="center"/>
    </xf>
    <xf numFmtId="0" fontId="44" fillId="0" borderId="57" xfId="15" applyFont="1" applyBorder="1" applyAlignment="1">
      <alignment horizontal="center" vertical="center"/>
    </xf>
    <xf numFmtId="2" fontId="44" fillId="0" borderId="58" xfId="15" applyNumberFormat="1" applyFont="1" applyBorder="1" applyAlignment="1">
      <alignment horizontal="center" vertical="center"/>
    </xf>
    <xf numFmtId="44" fontId="44" fillId="0" borderId="58" xfId="15" applyNumberFormat="1" applyFont="1" applyBorder="1" applyAlignment="1">
      <alignment horizontal="center" vertical="center"/>
    </xf>
    <xf numFmtId="49" fontId="44" fillId="31" borderId="1" xfId="26" applyNumberFormat="1" applyFont="1" applyFill="1" applyBorder="1" applyAlignment="1">
      <alignment horizontal="center" vertical="center"/>
    </xf>
    <xf numFmtId="0" fontId="44" fillId="31" borderId="2" xfId="26" applyFont="1" applyFill="1" applyBorder="1" applyAlignment="1">
      <alignment horizontal="center" vertical="center"/>
    </xf>
    <xf numFmtId="2" fontId="44" fillId="31" borderId="2" xfId="26" applyNumberFormat="1" applyFont="1" applyFill="1" applyBorder="1" applyAlignment="1">
      <alignment horizontal="center" vertical="center"/>
    </xf>
    <xf numFmtId="0" fontId="8" fillId="0" borderId="45" xfId="15" applyFont="1" applyBorder="1" applyAlignment="1">
      <alignment horizontal="center" vertical="center"/>
    </xf>
    <xf numFmtId="0" fontId="8" fillId="0" borderId="33" xfId="15" applyFont="1" applyBorder="1" applyAlignment="1">
      <alignment horizontal="center" vertical="center"/>
    </xf>
    <xf numFmtId="0" fontId="8" fillId="0" borderId="57" xfId="15" applyFont="1" applyBorder="1" applyAlignment="1">
      <alignment horizontal="center" vertical="center"/>
    </xf>
    <xf numFmtId="0" fontId="8" fillId="0" borderId="8" xfId="15" applyFont="1" applyBorder="1" applyAlignment="1">
      <alignment horizontal="center" vertical="center"/>
    </xf>
    <xf numFmtId="1" fontId="8" fillId="0" borderId="8" xfId="15" applyNumberFormat="1" applyFont="1" applyBorder="1" applyAlignment="1">
      <alignment horizontal="center" vertical="center"/>
    </xf>
    <xf numFmtId="44" fontId="8" fillId="0" borderId="62" xfId="1" applyNumberFormat="1" applyFont="1" applyBorder="1" applyAlignment="1">
      <alignment horizontal="center" vertical="center"/>
    </xf>
    <xf numFmtId="44" fontId="8" fillId="0" borderId="0" xfId="0" applyNumberFormat="1" applyFont="1" applyBorder="1" applyAlignment="1">
      <alignment horizontal="center" vertical="center"/>
    </xf>
    <xf numFmtId="0" fontId="44" fillId="0" borderId="2" xfId="0" applyFont="1" applyFill="1" applyBorder="1" applyAlignment="1">
      <alignment horizontal="center" vertical="center"/>
    </xf>
    <xf numFmtId="2" fontId="44" fillId="0" borderId="2" xfId="0" applyNumberFormat="1" applyFont="1" applyFill="1" applyBorder="1" applyAlignment="1">
      <alignment horizontal="center" vertical="center"/>
    </xf>
    <xf numFmtId="44" fontId="44" fillId="0" borderId="2" xfId="1" applyNumberFormat="1" applyFont="1" applyFill="1" applyBorder="1" applyAlignment="1">
      <alignment horizontal="center" vertical="center"/>
    </xf>
    <xf numFmtId="49" fontId="44" fillId="0" borderId="2" xfId="0" applyNumberFormat="1" applyFont="1" applyFill="1" applyBorder="1" applyAlignment="1">
      <alignment horizontal="center" vertical="center" wrapText="1"/>
    </xf>
    <xf numFmtId="44" fontId="44" fillId="0" borderId="2" xfId="0" applyNumberFormat="1" applyFont="1" applyFill="1" applyBorder="1" applyAlignment="1">
      <alignment horizontal="center" vertical="center"/>
    </xf>
    <xf numFmtId="0" fontId="44" fillId="5" borderId="28" xfId="15" applyFont="1" applyFill="1" applyBorder="1" applyAlignment="1">
      <alignment horizontal="center" vertical="center"/>
    </xf>
    <xf numFmtId="0" fontId="44" fillId="5" borderId="2" xfId="15" applyFont="1" applyFill="1" applyBorder="1" applyAlignment="1">
      <alignment horizontal="left" vertical="center" wrapText="1"/>
    </xf>
    <xf numFmtId="0" fontId="44" fillId="5" borderId="2" xfId="15" applyFont="1" applyFill="1" applyBorder="1" applyAlignment="1">
      <alignment horizontal="center" vertical="center"/>
    </xf>
    <xf numFmtId="1" fontId="44" fillId="5" borderId="2" xfId="15" applyNumberFormat="1" applyFont="1" applyFill="1" applyBorder="1" applyAlignment="1">
      <alignment horizontal="center" vertical="center" wrapText="1"/>
    </xf>
    <xf numFmtId="2" fontId="44" fillId="5" borderId="2" xfId="15" applyNumberFormat="1" applyFont="1" applyFill="1" applyBorder="1" applyAlignment="1">
      <alignment horizontal="center" vertical="center"/>
    </xf>
    <xf numFmtId="44" fontId="44" fillId="5" borderId="7" xfId="15" applyNumberFormat="1" applyFont="1" applyFill="1" applyBorder="1" applyAlignment="1">
      <alignment horizontal="center" vertical="center"/>
    </xf>
    <xf numFmtId="44" fontId="44" fillId="5" borderId="2" xfId="15" applyNumberFormat="1" applyFont="1" applyFill="1" applyBorder="1" applyAlignment="1">
      <alignment horizontal="center" vertical="center"/>
    </xf>
    <xf numFmtId="0" fontId="8" fillId="5" borderId="2" xfId="15" applyFont="1" applyFill="1" applyBorder="1" applyAlignment="1">
      <alignment horizontal="center" vertical="center"/>
    </xf>
    <xf numFmtId="1" fontId="8" fillId="5" borderId="2" xfId="15" applyNumberFormat="1" applyFont="1" applyFill="1" applyBorder="1" applyAlignment="1">
      <alignment horizontal="center" vertical="center"/>
    </xf>
    <xf numFmtId="44" fontId="8" fillId="5" borderId="2" xfId="15" applyNumberFormat="1" applyFont="1" applyFill="1" applyBorder="1" applyAlignment="1">
      <alignment horizontal="center" vertical="center"/>
    </xf>
    <xf numFmtId="0" fontId="44" fillId="5" borderId="1" xfId="15" applyFont="1" applyFill="1" applyBorder="1" applyAlignment="1">
      <alignment horizontal="center" vertical="center"/>
    </xf>
    <xf numFmtId="0" fontId="40" fillId="0" borderId="43" xfId="0" applyFont="1" applyBorder="1" applyAlignment="1">
      <alignment horizontal="center" vertical="top"/>
    </xf>
    <xf numFmtId="0" fontId="40" fillId="0" borderId="12" xfId="0" applyFont="1" applyBorder="1" applyAlignment="1">
      <alignment horizontal="center" vertical="top"/>
    </xf>
    <xf numFmtId="44" fontId="11" fillId="0" borderId="2" xfId="0" applyNumberFormat="1" applyFont="1" applyBorder="1"/>
    <xf numFmtId="2" fontId="41" fillId="0" borderId="2" xfId="0" applyNumberFormat="1" applyFont="1" applyFill="1" applyBorder="1" applyAlignment="1">
      <alignment horizontal="center" vertical="center"/>
    </xf>
    <xf numFmtId="0" fontId="9" fillId="0" borderId="8" xfId="0" applyFont="1" applyBorder="1" applyAlignment="1">
      <alignment horizontal="center" vertical="center"/>
    </xf>
    <xf numFmtId="44" fontId="8" fillId="0" borderId="8" xfId="0" applyNumberFormat="1" applyFont="1" applyFill="1" applyBorder="1" applyAlignment="1" applyProtection="1">
      <alignment horizontal="center" vertical="center"/>
    </xf>
    <xf numFmtId="2" fontId="8" fillId="0" borderId="8" xfId="26" applyNumberFormat="1" applyFont="1" applyBorder="1" applyAlignment="1">
      <alignment horizontal="center" vertical="center"/>
    </xf>
    <xf numFmtId="49" fontId="8" fillId="0" borderId="45" xfId="26" applyNumberFormat="1" applyFont="1" applyBorder="1" applyAlignment="1">
      <alignment horizontal="center" vertical="center"/>
    </xf>
    <xf numFmtId="0" fontId="8" fillId="0" borderId="8" xfId="26" applyFont="1" applyBorder="1" applyAlignment="1" applyProtection="1">
      <alignment horizontal="center" vertical="center"/>
    </xf>
    <xf numFmtId="0" fontId="8" fillId="3" borderId="8" xfId="0" applyFont="1" applyFill="1" applyBorder="1" applyAlignment="1">
      <alignment vertical="center" wrapText="1"/>
    </xf>
    <xf numFmtId="0" fontId="8" fillId="0" borderId="8" xfId="0" applyFont="1" applyBorder="1" applyAlignment="1">
      <alignment vertical="center" wrapText="1"/>
    </xf>
    <xf numFmtId="2" fontId="44" fillId="6" borderId="2" xfId="0" applyNumberFormat="1" applyFont="1" applyFill="1" applyBorder="1" applyAlignment="1">
      <alignment horizontal="center" vertical="center"/>
    </xf>
    <xf numFmtId="2" fontId="8" fillId="0" borderId="6" xfId="26" applyNumberFormat="1" applyFont="1" applyBorder="1" applyAlignment="1">
      <alignment horizontal="center" vertical="center"/>
    </xf>
    <xf numFmtId="2" fontId="44" fillId="3" borderId="0" xfId="0" applyNumberFormat="1" applyFont="1" applyFill="1" applyBorder="1" applyAlignment="1">
      <alignment horizontal="center" vertical="center"/>
    </xf>
    <xf numFmtId="0" fontId="9" fillId="0" borderId="35" xfId="0" applyFont="1" applyBorder="1" applyAlignment="1">
      <alignment horizontal="center" vertical="center"/>
    </xf>
    <xf numFmtId="2" fontId="8" fillId="0" borderId="8" xfId="26" applyNumberFormat="1" applyFont="1" applyFill="1" applyBorder="1" applyAlignment="1">
      <alignment horizontal="center" vertical="center"/>
    </xf>
    <xf numFmtId="0" fontId="9" fillId="0" borderId="8" xfId="26" applyFont="1" applyBorder="1" applyAlignment="1">
      <alignment horizontal="center" vertical="center"/>
    </xf>
    <xf numFmtId="0" fontId="8" fillId="0" borderId="8" xfId="26" applyFont="1" applyFill="1" applyBorder="1" applyAlignment="1">
      <alignment horizontal="center" vertical="center"/>
    </xf>
    <xf numFmtId="0" fontId="41" fillId="2" borderId="29" xfId="0" applyFont="1" applyFill="1" applyBorder="1" applyAlignment="1">
      <alignment horizontal="center" vertical="center"/>
    </xf>
    <xf numFmtId="2" fontId="41" fillId="2" borderId="29" xfId="0" applyNumberFormat="1" applyFont="1" applyFill="1" applyBorder="1" applyAlignment="1">
      <alignment horizontal="center" vertical="center"/>
    </xf>
    <xf numFmtId="0" fontId="41" fillId="3" borderId="36" xfId="0" applyFont="1" applyFill="1" applyBorder="1" applyAlignment="1">
      <alignment horizontal="left" vertical="center"/>
    </xf>
    <xf numFmtId="0" fontId="41" fillId="5" borderId="1" xfId="0" applyFont="1" applyFill="1" applyBorder="1" applyAlignment="1">
      <alignment horizontal="left" vertical="center"/>
    </xf>
    <xf numFmtId="0" fontId="56" fillId="0" borderId="18" xfId="0" applyFont="1" applyBorder="1" applyAlignment="1">
      <alignment horizontal="left" vertical="center" wrapText="1"/>
    </xf>
    <xf numFmtId="0" fontId="56" fillId="0" borderId="8" xfId="0" applyFont="1" applyBorder="1" applyAlignment="1">
      <alignment horizontal="left" vertical="center" wrapText="1"/>
    </xf>
    <xf numFmtId="0" fontId="41" fillId="3" borderId="0" xfId="0" applyFont="1" applyFill="1" applyBorder="1" applyAlignment="1">
      <alignment horizontal="left" vertical="center"/>
    </xf>
    <xf numFmtId="0" fontId="41" fillId="4" borderId="1" xfId="0" applyFont="1" applyFill="1" applyBorder="1" applyAlignment="1">
      <alignment horizontal="left" vertical="center" wrapText="1"/>
    </xf>
    <xf numFmtId="0" fontId="56" fillId="0" borderId="35" xfId="0" applyFont="1" applyBorder="1" applyAlignment="1">
      <alignment horizontal="left" vertical="center" wrapText="1"/>
    </xf>
    <xf numFmtId="0" fontId="41" fillId="6" borderId="1" xfId="0" applyFont="1" applyFill="1" applyBorder="1" applyAlignment="1">
      <alignment horizontal="left" vertical="center"/>
    </xf>
    <xf numFmtId="49" fontId="41" fillId="2" borderId="28" xfId="0" applyNumberFormat="1" applyFont="1" applyFill="1" applyBorder="1" applyAlignment="1">
      <alignment horizontal="center" vertical="center" wrapText="1"/>
    </xf>
    <xf numFmtId="49" fontId="41" fillId="6" borderId="1" xfId="0" applyNumberFormat="1" applyFont="1" applyFill="1" applyBorder="1" applyAlignment="1">
      <alignment horizontal="center" vertical="center"/>
    </xf>
    <xf numFmtId="0" fontId="41" fillId="6" borderId="44" xfId="0" applyFont="1" applyFill="1" applyBorder="1" applyAlignment="1">
      <alignment horizontal="left" vertical="center"/>
    </xf>
    <xf numFmtId="49" fontId="41" fillId="4" borderId="1" xfId="0" applyNumberFormat="1" applyFont="1" applyFill="1" applyBorder="1" applyAlignment="1">
      <alignment horizontal="center" vertical="center"/>
    </xf>
    <xf numFmtId="0" fontId="41" fillId="4" borderId="44" xfId="0" applyFont="1" applyFill="1" applyBorder="1" applyAlignment="1">
      <alignment horizontal="left" vertical="center"/>
    </xf>
    <xf numFmtId="49" fontId="41" fillId="5" borderId="1" xfId="0" applyNumberFormat="1" applyFont="1" applyFill="1" applyBorder="1" applyAlignment="1">
      <alignment horizontal="center" vertical="center"/>
    </xf>
    <xf numFmtId="0" fontId="41" fillId="5" borderId="44" xfId="0" applyFont="1" applyFill="1" applyBorder="1" applyAlignment="1">
      <alignment horizontal="left" vertical="center"/>
    </xf>
    <xf numFmtId="2" fontId="8" fillId="0" borderId="8" xfId="26" applyNumberFormat="1" applyFont="1" applyBorder="1" applyAlignment="1" applyProtection="1">
      <alignment horizontal="center" vertical="center"/>
    </xf>
    <xf numFmtId="49" fontId="41" fillId="0" borderId="0" xfId="0" applyNumberFormat="1" applyFont="1" applyAlignment="1">
      <alignment horizontal="center" vertical="center"/>
    </xf>
    <xf numFmtId="0" fontId="41" fillId="0" borderId="0" xfId="0" applyFont="1" applyAlignment="1">
      <alignment horizontal="left" vertical="center"/>
    </xf>
    <xf numFmtId="0" fontId="9" fillId="0" borderId="0" xfId="0" applyFont="1" applyAlignment="1">
      <alignment horizontal="center" vertical="center"/>
    </xf>
    <xf numFmtId="49" fontId="41"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xf>
    <xf numFmtId="0" fontId="9" fillId="0" borderId="8" xfId="0" applyFont="1" applyBorder="1" applyAlignment="1">
      <alignment horizontal="left" vertical="center" wrapText="1"/>
    </xf>
    <xf numFmtId="0" fontId="41" fillId="3" borderId="36" xfId="0" applyFont="1" applyFill="1" applyBorder="1" applyAlignment="1">
      <alignment horizontal="center" vertical="center"/>
    </xf>
    <xf numFmtId="0" fontId="9" fillId="5" borderId="2" xfId="0" applyFont="1" applyFill="1" applyBorder="1" applyAlignment="1">
      <alignment horizontal="center" vertical="center"/>
    </xf>
    <xf numFmtId="0" fontId="9" fillId="0" borderId="18" xfId="0" applyFont="1" applyBorder="1" applyAlignment="1">
      <alignment horizontal="center" vertical="center"/>
    </xf>
    <xf numFmtId="0" fontId="41" fillId="5" borderId="2" xfId="0" applyFont="1" applyFill="1" applyBorder="1" applyAlignment="1">
      <alignment horizontal="center" vertical="center"/>
    </xf>
    <xf numFmtId="0" fontId="41" fillId="3" borderId="0" xfId="0" applyFont="1" applyFill="1" applyBorder="1" applyAlignment="1">
      <alignment horizontal="center" vertical="center"/>
    </xf>
    <xf numFmtId="0" fontId="9" fillId="4" borderId="2" xfId="0" applyFont="1" applyFill="1" applyBorder="1" applyAlignment="1">
      <alignment horizontal="center" vertical="center"/>
    </xf>
    <xf numFmtId="0" fontId="41" fillId="4" borderId="2" xfId="0" applyFont="1" applyFill="1" applyBorder="1" applyAlignment="1">
      <alignment horizontal="center" vertical="center"/>
    </xf>
    <xf numFmtId="0" fontId="9" fillId="6" borderId="2" xfId="0" applyFont="1" applyFill="1" applyBorder="1" applyAlignment="1">
      <alignment horizontal="center" vertical="center"/>
    </xf>
    <xf numFmtId="0" fontId="41" fillId="6" borderId="2" xfId="0" applyFont="1" applyFill="1" applyBorder="1" applyAlignment="1">
      <alignment horizontal="center" vertical="center"/>
    </xf>
    <xf numFmtId="0" fontId="9" fillId="0" borderId="0" xfId="0" applyFont="1" applyAlignment="1">
      <alignment horizontal="left" vertical="center"/>
    </xf>
    <xf numFmtId="49" fontId="9" fillId="0" borderId="45" xfId="0" applyNumberFormat="1" applyFont="1" applyBorder="1" applyAlignment="1">
      <alignment horizontal="center" vertical="center"/>
    </xf>
    <xf numFmtId="0" fontId="8" fillId="0" borderId="18" xfId="15" applyFont="1" applyBorder="1" applyAlignment="1">
      <alignment horizontal="center" vertical="center"/>
    </xf>
    <xf numFmtId="0" fontId="44" fillId="5" borderId="1" xfId="15" applyFont="1" applyFill="1" applyBorder="1" applyAlignment="1">
      <alignment horizontal="left" vertical="center" wrapText="1"/>
    </xf>
    <xf numFmtId="0" fontId="8" fillId="0" borderId="46" xfId="15" applyFont="1" applyBorder="1" applyAlignment="1">
      <alignment horizontal="center" vertical="center"/>
    </xf>
    <xf numFmtId="0" fontId="8" fillId="5" borderId="2" xfId="15" applyFill="1" applyBorder="1" applyAlignment="1">
      <alignment horizontal="center" vertical="center"/>
    </xf>
    <xf numFmtId="1" fontId="8" fillId="5" borderId="2" xfId="15" applyNumberFormat="1" applyFill="1" applyBorder="1" applyAlignment="1">
      <alignment horizontal="center" vertical="center"/>
    </xf>
    <xf numFmtId="44" fontId="8" fillId="5" borderId="2" xfId="15" applyNumberFormat="1" applyFill="1" applyBorder="1" applyAlignment="1">
      <alignment horizontal="center" vertical="center"/>
    </xf>
    <xf numFmtId="1" fontId="8" fillId="0" borderId="18" xfId="15" applyNumberFormat="1" applyFont="1" applyBorder="1" applyAlignment="1">
      <alignment horizontal="center" vertical="center"/>
    </xf>
    <xf numFmtId="0" fontId="44" fillId="5" borderId="2" xfId="15" applyFont="1" applyFill="1" applyBorder="1" applyAlignment="1">
      <alignment horizontal="center" vertical="center" wrapText="1"/>
    </xf>
    <xf numFmtId="2" fontId="44" fillId="5" borderId="7" xfId="15" applyNumberFormat="1" applyFont="1" applyFill="1" applyBorder="1" applyAlignment="1">
      <alignment horizontal="center" vertical="center"/>
    </xf>
    <xf numFmtId="44" fontId="8" fillId="0" borderId="42" xfId="15" applyNumberFormat="1" applyFont="1" applyBorder="1" applyAlignment="1">
      <alignment horizontal="center" vertical="center"/>
    </xf>
    <xf numFmtId="0" fontId="44" fillId="0" borderId="0" xfId="15" applyFont="1" applyBorder="1" applyAlignment="1">
      <alignment horizontal="left" vertical="center" wrapText="1"/>
    </xf>
    <xf numFmtId="0" fontId="44" fillId="0" borderId="0" xfId="15" applyFont="1" applyBorder="1" applyAlignment="1">
      <alignment horizontal="center" vertical="center"/>
    </xf>
    <xf numFmtId="1" fontId="44" fillId="0" borderId="0" xfId="15" applyNumberFormat="1" applyFont="1" applyBorder="1" applyAlignment="1">
      <alignment horizontal="center" vertical="center" wrapText="1"/>
    </xf>
    <xf numFmtId="2" fontId="44" fillId="0" borderId="0" xfId="15" applyNumberFormat="1" applyFont="1" applyBorder="1" applyAlignment="1">
      <alignment horizontal="center" vertical="center"/>
    </xf>
    <xf numFmtId="44" fontId="8" fillId="0" borderId="34" xfId="15" applyNumberFormat="1" applyFont="1" applyBorder="1" applyAlignment="1">
      <alignment horizontal="center" vertical="center"/>
    </xf>
    <xf numFmtId="44" fontId="44" fillId="0" borderId="0" xfId="15" applyNumberFormat="1" applyFont="1" applyBorder="1" applyAlignment="1">
      <alignment horizontal="center" vertical="center"/>
    </xf>
    <xf numFmtId="0" fontId="8" fillId="0" borderId="0" xfId="15" applyFont="1" applyBorder="1" applyAlignment="1">
      <alignment horizontal="center" vertical="center"/>
    </xf>
    <xf numFmtId="1" fontId="8" fillId="0" borderId="0" xfId="15" applyNumberFormat="1" applyFont="1" applyBorder="1" applyAlignment="1">
      <alignment horizontal="center" vertical="center"/>
    </xf>
    <xf numFmtId="44" fontId="8" fillId="0" borderId="0" xfId="15" applyNumberFormat="1" applyFont="1" applyBorder="1" applyAlignment="1">
      <alignment horizontal="center" vertical="center"/>
    </xf>
    <xf numFmtId="44" fontId="8" fillId="0" borderId="62" xfId="15" applyNumberFormat="1" applyFont="1" applyBorder="1" applyAlignment="1">
      <alignment horizontal="center" vertical="center"/>
    </xf>
    <xf numFmtId="0" fontId="44" fillId="32" borderId="2" xfId="26" applyFont="1" applyFill="1" applyBorder="1" applyAlignment="1">
      <alignment horizontal="center" vertical="center"/>
    </xf>
    <xf numFmtId="2" fontId="44" fillId="32" borderId="2" xfId="26" applyNumberFormat="1" applyFont="1" applyFill="1" applyBorder="1" applyAlignment="1">
      <alignment horizontal="center" vertical="center"/>
    </xf>
    <xf numFmtId="44" fontId="44" fillId="32" borderId="2" xfId="26" applyNumberFormat="1" applyFont="1" applyFill="1" applyBorder="1" applyAlignment="1">
      <alignment horizontal="center" vertical="center"/>
    </xf>
    <xf numFmtId="44" fontId="44" fillId="32" borderId="7" xfId="26" applyNumberFormat="1" applyFont="1" applyFill="1" applyBorder="1" applyAlignment="1">
      <alignment horizontal="center" vertical="center"/>
    </xf>
    <xf numFmtId="2" fontId="8" fillId="5" borderId="2" xfId="15" applyNumberFormat="1" applyFont="1" applyFill="1" applyBorder="1" applyAlignment="1">
      <alignment horizontal="center" vertical="center"/>
    </xf>
    <xf numFmtId="2" fontId="8" fillId="5" borderId="7" xfId="15" applyNumberFormat="1" applyFont="1" applyFill="1" applyBorder="1" applyAlignment="1">
      <alignment horizontal="center" vertical="center"/>
    </xf>
    <xf numFmtId="49" fontId="44" fillId="0" borderId="2" xfId="26" applyNumberFormat="1" applyFont="1" applyBorder="1" applyAlignment="1">
      <alignment horizontal="center" vertical="center"/>
    </xf>
    <xf numFmtId="0" fontId="44" fillId="0" borderId="2" xfId="26" applyFont="1" applyBorder="1" applyAlignment="1">
      <alignment horizontal="center" vertical="center"/>
    </xf>
    <xf numFmtId="2" fontId="44" fillId="0" borderId="2" xfId="26" applyNumberFormat="1" applyFont="1" applyBorder="1" applyAlignment="1">
      <alignment horizontal="center" vertical="center"/>
    </xf>
    <xf numFmtId="44" fontId="44" fillId="0" borderId="2" xfId="26" applyNumberFormat="1" applyFont="1" applyBorder="1" applyAlignment="1">
      <alignment horizontal="center" vertical="center"/>
    </xf>
    <xf numFmtId="2" fontId="8" fillId="0" borderId="8" xfId="36" applyNumberFormat="1" applyFont="1" applyBorder="1" applyAlignment="1">
      <alignment horizontal="center" vertical="center"/>
    </xf>
    <xf numFmtId="0" fontId="8" fillId="0" borderId="8" xfId="26" applyFont="1" applyBorder="1" applyAlignment="1">
      <alignment horizontal="center" vertical="center"/>
    </xf>
    <xf numFmtId="0" fontId="9" fillId="0" borderId="49" xfId="0" applyFont="1" applyBorder="1" applyAlignment="1">
      <alignment horizontal="center" vertical="center"/>
    </xf>
    <xf numFmtId="2" fontId="9" fillId="0" borderId="49" xfId="0" applyNumberFormat="1" applyFont="1" applyBorder="1" applyAlignment="1">
      <alignment horizontal="center" vertical="center"/>
    </xf>
    <xf numFmtId="44" fontId="9" fillId="3" borderId="34" xfId="1" applyNumberFormat="1" applyFont="1" applyFill="1" applyBorder="1" applyAlignment="1">
      <alignment horizontal="center" vertical="center"/>
    </xf>
    <xf numFmtId="49" fontId="8" fillId="0" borderId="8" xfId="36" applyNumberFormat="1" applyFont="1" applyBorder="1" applyAlignment="1">
      <alignment horizontal="center" vertical="center"/>
    </xf>
    <xf numFmtId="0" fontId="8" fillId="0" borderId="8" xfId="36" applyFont="1" applyBorder="1" applyAlignment="1">
      <alignment horizontal="center" vertical="center"/>
    </xf>
    <xf numFmtId="171" fontId="8" fillId="0" borderId="18" xfId="36" applyNumberFormat="1" applyFont="1" applyBorder="1" applyAlignment="1">
      <alignment horizontal="center" vertical="center"/>
    </xf>
    <xf numFmtId="0" fontId="44" fillId="33" borderId="1" xfId="0" applyFont="1" applyFill="1" applyBorder="1" applyAlignment="1">
      <alignment horizontal="left" vertical="center"/>
    </xf>
    <xf numFmtId="0" fontId="8" fillId="33" borderId="2" xfId="0" applyFont="1" applyFill="1" applyBorder="1" applyAlignment="1">
      <alignment horizontal="center" vertical="center"/>
    </xf>
    <xf numFmtId="2" fontId="8" fillId="33" borderId="2" xfId="0" applyNumberFormat="1" applyFont="1" applyFill="1" applyBorder="1" applyAlignment="1">
      <alignment horizontal="center" vertical="center"/>
    </xf>
    <xf numFmtId="44" fontId="8" fillId="33" borderId="2" xfId="0" applyNumberFormat="1" applyFont="1" applyFill="1" applyBorder="1" applyAlignment="1">
      <alignment horizontal="center" vertical="center"/>
    </xf>
    <xf numFmtId="44" fontId="8" fillId="33" borderId="7" xfId="0" applyNumberFormat="1" applyFont="1" applyFill="1" applyBorder="1" applyAlignment="1">
      <alignment horizontal="center" vertical="center"/>
    </xf>
    <xf numFmtId="0" fontId="8" fillId="0" borderId="46" xfId="26" applyFont="1" applyBorder="1" applyAlignment="1">
      <alignment horizontal="center" vertical="center"/>
    </xf>
    <xf numFmtId="2" fontId="8" fillId="0" borderId="46" xfId="0" applyNumberFormat="1" applyFont="1" applyBorder="1" applyAlignment="1">
      <alignment horizontal="center" vertical="center"/>
    </xf>
    <xf numFmtId="49" fontId="44" fillId="3" borderId="0" xfId="0" applyNumberFormat="1" applyFont="1" applyFill="1" applyBorder="1" applyAlignment="1">
      <alignment horizontal="center" vertical="center"/>
    </xf>
    <xf numFmtId="44" fontId="44" fillId="3" borderId="0" xfId="0" applyNumberFormat="1" applyFont="1" applyFill="1" applyBorder="1" applyAlignment="1">
      <alignment horizontal="center" vertical="center"/>
    </xf>
    <xf numFmtId="49" fontId="44" fillId="33" borderId="1" xfId="0" applyNumberFormat="1" applyFont="1" applyFill="1" applyBorder="1" applyAlignment="1">
      <alignment horizontal="center" vertical="center"/>
    </xf>
    <xf numFmtId="0" fontId="44" fillId="33" borderId="2" xfId="0" applyFont="1" applyFill="1" applyBorder="1" applyAlignment="1">
      <alignment horizontal="left" vertical="center"/>
    </xf>
    <xf numFmtId="0" fontId="44" fillId="33" borderId="2" xfId="0" applyFont="1" applyFill="1" applyBorder="1" applyAlignment="1">
      <alignment horizontal="center" vertical="center"/>
    </xf>
    <xf numFmtId="2" fontId="44" fillId="33" borderId="2" xfId="0" applyNumberFormat="1" applyFont="1" applyFill="1" applyBorder="1" applyAlignment="1">
      <alignment horizontal="center" vertical="center"/>
    </xf>
    <xf numFmtId="44" fontId="44" fillId="33" borderId="2" xfId="1" applyNumberFormat="1" applyFont="1" applyFill="1" applyBorder="1" applyAlignment="1">
      <alignment horizontal="center" vertical="center"/>
    </xf>
    <xf numFmtId="44" fontId="44" fillId="33" borderId="7" xfId="0" applyNumberFormat="1" applyFont="1" applyFill="1" applyBorder="1" applyAlignment="1">
      <alignment horizontal="center" vertical="center"/>
    </xf>
    <xf numFmtId="0" fontId="8" fillId="0" borderId="0" xfId="0" applyFont="1" applyAlignment="1">
      <alignment vertical="center"/>
    </xf>
    <xf numFmtId="0" fontId="40" fillId="0" borderId="0" xfId="0" applyFont="1" applyAlignment="1">
      <alignment vertical="center"/>
    </xf>
    <xf numFmtId="0" fontId="8" fillId="0" borderId="0" xfId="0" applyFont="1" applyFill="1" applyAlignment="1">
      <alignment vertical="center"/>
    </xf>
    <xf numFmtId="0" fontId="40" fillId="0" borderId="0" xfId="0" applyFont="1" applyFill="1" applyAlignment="1">
      <alignment vertical="center"/>
    </xf>
    <xf numFmtId="0" fontId="8" fillId="0" borderId="35" xfId="0" applyFont="1" applyBorder="1" applyAlignment="1">
      <alignment horizontal="left" vertical="center" wrapText="1"/>
    </xf>
    <xf numFmtId="0" fontId="8" fillId="0" borderId="8" xfId="26" applyFont="1" applyBorder="1" applyAlignment="1">
      <alignment horizontal="left" vertical="center" wrapText="1"/>
    </xf>
    <xf numFmtId="0" fontId="8" fillId="0" borderId="8" xfId="0" applyFont="1" applyBorder="1" applyAlignment="1">
      <alignment horizontal="left" vertical="center" wrapText="1" shrinkToFit="1"/>
    </xf>
    <xf numFmtId="0" fontId="8" fillId="0" borderId="46" xfId="0" applyFont="1" applyBorder="1" applyAlignment="1">
      <alignment horizontal="left" vertical="center" wrapText="1"/>
    </xf>
    <xf numFmtId="0" fontId="8" fillId="0" borderId="8" xfId="26" applyFont="1" applyBorder="1" applyAlignment="1">
      <alignment vertical="center" wrapText="1"/>
    </xf>
    <xf numFmtId="0" fontId="8" fillId="0" borderId="8" xfId="26" applyFont="1" applyFill="1" applyBorder="1" applyAlignment="1">
      <alignment horizontal="left" vertical="center" wrapText="1"/>
    </xf>
    <xf numFmtId="0" fontId="8" fillId="3" borderId="8" xfId="26" applyFont="1" applyFill="1" applyBorder="1" applyAlignment="1">
      <alignment horizontal="left" vertical="center" wrapText="1"/>
    </xf>
    <xf numFmtId="0" fontId="8" fillId="0" borderId="8" xfId="24" applyFont="1" applyBorder="1" applyAlignment="1">
      <alignment vertical="center" wrapText="1"/>
    </xf>
    <xf numFmtId="0" fontId="8" fillId="0" borderId="8" xfId="26" applyFont="1" applyBorder="1" applyAlignment="1">
      <alignment vertical="center" wrapText="1" shrinkToFit="1"/>
    </xf>
    <xf numFmtId="0" fontId="8" fillId="0" borderId="0" xfId="24" applyFont="1" applyFill="1" applyBorder="1" applyAlignment="1">
      <alignment vertical="center" wrapText="1"/>
    </xf>
    <xf numFmtId="49" fontId="9" fillId="0" borderId="33" xfId="26" applyNumberFormat="1" applyFont="1" applyBorder="1" applyAlignment="1">
      <alignment horizontal="center" vertical="center"/>
    </xf>
    <xf numFmtId="2" fontId="0" fillId="0" borderId="6" xfId="0" applyNumberFormat="1" applyBorder="1" applyAlignment="1">
      <alignment horizontal="center" vertical="center"/>
    </xf>
    <xf numFmtId="44" fontId="9" fillId="3" borderId="34" xfId="1" applyNumberFormat="1" applyFont="1" applyFill="1" applyBorder="1" applyAlignment="1">
      <alignment horizontal="right" vertical="center"/>
    </xf>
    <xf numFmtId="0" fontId="8" fillId="0" borderId="8" xfId="26" applyFont="1" applyBorder="1" applyAlignment="1" applyProtection="1">
      <alignment horizontal="left" vertical="center" wrapText="1"/>
    </xf>
    <xf numFmtId="0" fontId="8" fillId="0" borderId="8" xfId="26" applyFont="1" applyBorder="1" applyAlignment="1" applyProtection="1">
      <alignment horizontal="left" vertical="center"/>
    </xf>
    <xf numFmtId="0" fontId="8" fillId="3" borderId="8" xfId="26" applyFont="1" applyFill="1" applyBorder="1" applyAlignment="1">
      <alignment vertical="center" wrapText="1"/>
    </xf>
    <xf numFmtId="0" fontId="8" fillId="0" borderId="8" xfId="36" applyFont="1" applyBorder="1" applyAlignment="1">
      <alignment horizontal="left" vertical="center" wrapText="1"/>
    </xf>
    <xf numFmtId="0" fontId="8" fillId="0" borderId="8" xfId="26" applyFont="1" applyBorder="1" applyAlignment="1">
      <alignment horizontal="left" vertical="center" wrapText="1" shrinkToFit="1"/>
    </xf>
    <xf numFmtId="44" fontId="44" fillId="2" borderId="29" xfId="1" applyNumberFormat="1" applyFont="1" applyFill="1" applyBorder="1" applyAlignment="1">
      <alignment horizontal="center" vertical="center" wrapText="1"/>
    </xf>
    <xf numFmtId="0" fontId="8" fillId="3" borderId="8" xfId="0" applyFont="1" applyFill="1" applyBorder="1" applyAlignment="1">
      <alignment horizontal="left" vertical="center" wrapText="1"/>
    </xf>
    <xf numFmtId="0" fontId="8" fillId="0" borderId="8" xfId="0" applyFont="1" applyBorder="1" applyAlignment="1">
      <alignment vertical="center" wrapText="1" shrinkToFit="1"/>
    </xf>
    <xf numFmtId="0" fontId="8" fillId="0" borderId="8" xfId="0" applyFont="1" applyBorder="1" applyAlignment="1">
      <alignment horizontal="left" vertical="center"/>
    </xf>
    <xf numFmtId="0" fontId="8" fillId="0" borderId="8" xfId="24" quotePrefix="1" applyFont="1" applyBorder="1" applyAlignment="1">
      <alignment horizontal="left" vertical="center" wrapText="1"/>
    </xf>
    <xf numFmtId="0" fontId="8" fillId="0" borderId="46" xfId="0" applyFont="1" applyBorder="1" applyAlignment="1">
      <alignment vertical="center" wrapText="1"/>
    </xf>
    <xf numFmtId="0" fontId="8" fillId="0" borderId="46" xfId="0" applyFont="1" applyBorder="1" applyAlignment="1">
      <alignment horizontal="center" vertical="center"/>
    </xf>
    <xf numFmtId="2" fontId="52" fillId="33" borderId="2" xfId="0" applyNumberFormat="1" applyFont="1" applyFill="1" applyBorder="1" applyAlignment="1">
      <alignment horizontal="center" vertical="center"/>
    </xf>
    <xf numFmtId="0" fontId="41" fillId="33" borderId="1" xfId="0" applyFont="1" applyFill="1" applyBorder="1" applyAlignment="1">
      <alignment horizontal="left" vertical="center"/>
    </xf>
    <xf numFmtId="0" fontId="9" fillId="33" borderId="2" xfId="0" applyFont="1" applyFill="1" applyBorder="1" applyAlignment="1">
      <alignment horizontal="center" vertical="center"/>
    </xf>
    <xf numFmtId="2" fontId="9" fillId="33" borderId="2" xfId="0" applyNumberFormat="1" applyFont="1" applyFill="1" applyBorder="1" applyAlignment="1">
      <alignment horizontal="center" vertical="center"/>
    </xf>
    <xf numFmtId="0" fontId="9" fillId="0" borderId="46" xfId="26" applyFont="1" applyBorder="1" applyAlignment="1">
      <alignment horizontal="left" vertical="center" wrapText="1"/>
    </xf>
    <xf numFmtId="0" fontId="9" fillId="0" borderId="46" xfId="0" applyFont="1" applyBorder="1" applyAlignment="1">
      <alignment horizontal="center" vertical="center"/>
    </xf>
    <xf numFmtId="2" fontId="9" fillId="0" borderId="46" xfId="0" applyNumberFormat="1" applyFont="1" applyBorder="1" applyAlignment="1">
      <alignment horizontal="center" vertical="center"/>
    </xf>
    <xf numFmtId="49" fontId="41" fillId="3" borderId="0" xfId="0" applyNumberFormat="1" applyFont="1" applyFill="1" applyBorder="1" applyAlignment="1">
      <alignment horizontal="center" vertical="center"/>
    </xf>
    <xf numFmtId="49" fontId="41" fillId="33" borderId="1" xfId="0" applyNumberFormat="1" applyFont="1" applyFill="1" applyBorder="1" applyAlignment="1">
      <alignment horizontal="center" vertical="center"/>
    </xf>
    <xf numFmtId="0" fontId="41" fillId="33" borderId="2" xfId="0" applyFont="1" applyFill="1" applyBorder="1" applyAlignment="1">
      <alignment horizontal="left" vertical="center"/>
    </xf>
    <xf numFmtId="0" fontId="41" fillId="33" borderId="2" xfId="0" applyFont="1" applyFill="1" applyBorder="1" applyAlignment="1">
      <alignment horizontal="center" vertical="center"/>
    </xf>
    <xf numFmtId="2" fontId="47" fillId="33" borderId="2" xfId="0" applyNumberFormat="1" applyFont="1" applyFill="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0" fontId="9" fillId="0" borderId="8" xfId="0" applyFont="1" applyBorder="1" applyAlignment="1">
      <alignment vertical="center" wrapText="1"/>
    </xf>
    <xf numFmtId="0" fontId="9" fillId="3" borderId="8" xfId="0" applyFont="1" applyFill="1" applyBorder="1" applyAlignment="1">
      <alignment horizontal="left" vertical="center" wrapText="1"/>
    </xf>
    <xf numFmtId="0" fontId="9" fillId="0" borderId="8" xfId="0" applyFont="1" applyBorder="1" applyAlignment="1">
      <alignment horizontal="left" vertical="center"/>
    </xf>
    <xf numFmtId="0" fontId="9" fillId="3" borderId="8" xfId="0" applyFont="1" applyFill="1" applyBorder="1" applyAlignment="1">
      <alignment vertical="center" wrapText="1"/>
    </xf>
    <xf numFmtId="0" fontId="9" fillId="0" borderId="8" xfId="36" applyFont="1" applyBorder="1" applyAlignment="1">
      <alignment horizontal="left" vertical="center" wrapText="1"/>
    </xf>
    <xf numFmtId="0" fontId="9" fillId="0" borderId="8" xfId="26" applyFont="1" applyBorder="1" applyAlignment="1">
      <alignment horizontal="left" vertical="center" wrapText="1" shrinkToFit="1"/>
    </xf>
    <xf numFmtId="0" fontId="8" fillId="0" borderId="63" xfId="0" applyFont="1" applyBorder="1" applyAlignment="1">
      <alignment horizontal="center" vertical="center"/>
    </xf>
    <xf numFmtId="2" fontId="8" fillId="0" borderId="63" xfId="0" applyNumberFormat="1" applyFont="1" applyBorder="1" applyAlignment="1">
      <alignment horizontal="center" vertical="center"/>
    </xf>
    <xf numFmtId="44" fontId="8" fillId="0" borderId="63" xfId="1" applyNumberFormat="1" applyFont="1" applyBorder="1" applyAlignment="1">
      <alignment horizontal="center" vertical="center"/>
    </xf>
    <xf numFmtId="44" fontId="8" fillId="0" borderId="64" xfId="1" applyNumberFormat="1" applyFont="1" applyBorder="1" applyAlignment="1">
      <alignment horizontal="center" vertical="center"/>
    </xf>
    <xf numFmtId="49" fontId="44" fillId="3" borderId="13" xfId="0" applyNumberFormat="1" applyFont="1" applyFill="1" applyBorder="1" applyAlignment="1">
      <alignment horizontal="center" vertical="center"/>
    </xf>
    <xf numFmtId="0" fontId="44" fillId="3" borderId="13" xfId="0" applyFont="1" applyFill="1" applyBorder="1" applyAlignment="1">
      <alignment horizontal="center" vertical="center"/>
    </xf>
    <xf numFmtId="2" fontId="44" fillId="3" borderId="13" xfId="0" applyNumberFormat="1" applyFont="1" applyFill="1" applyBorder="1" applyAlignment="1">
      <alignment horizontal="center" vertical="center"/>
    </xf>
    <xf numFmtId="44" fontId="44" fillId="3" borderId="13" xfId="1" applyNumberFormat="1" applyFont="1" applyFill="1" applyBorder="1" applyAlignment="1">
      <alignment horizontal="center" vertical="center"/>
    </xf>
    <xf numFmtId="44" fontId="44" fillId="3" borderId="13" xfId="0" applyNumberFormat="1" applyFont="1" applyFill="1" applyBorder="1" applyAlignment="1">
      <alignment horizontal="center" vertical="center"/>
    </xf>
    <xf numFmtId="49" fontId="8" fillId="0" borderId="65" xfId="0" applyNumberFormat="1" applyFont="1" applyBorder="1" applyAlignment="1">
      <alignment horizontal="center" vertical="center"/>
    </xf>
    <xf numFmtId="0" fontId="44" fillId="0" borderId="0" xfId="0" applyFont="1" applyAlignment="1">
      <alignment horizontal="left" vertical="center" wrapText="1"/>
    </xf>
    <xf numFmtId="0" fontId="44" fillId="2" borderId="29"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33" borderId="1" xfId="0" applyFont="1" applyFill="1" applyBorder="1" applyAlignment="1">
      <alignment horizontal="left" vertical="center" wrapText="1"/>
    </xf>
    <xf numFmtId="0" fontId="44" fillId="33" borderId="2" xfId="0" applyFont="1" applyFill="1" applyBorder="1" applyAlignment="1">
      <alignment horizontal="left" vertical="center" wrapText="1"/>
    </xf>
    <xf numFmtId="0" fontId="44" fillId="3" borderId="13" xfId="0" applyFont="1" applyFill="1" applyBorder="1" applyAlignment="1">
      <alignment horizontal="left" vertical="center" wrapText="1"/>
    </xf>
    <xf numFmtId="0" fontId="44" fillId="5" borderId="1" xfId="0" applyFont="1" applyFill="1" applyBorder="1" applyAlignment="1">
      <alignment horizontal="left" vertical="center" wrapText="1"/>
    </xf>
    <xf numFmtId="0" fontId="44" fillId="5" borderId="44" xfId="0" applyFont="1" applyFill="1" applyBorder="1" applyAlignment="1">
      <alignment horizontal="left" vertical="center" wrapText="1"/>
    </xf>
    <xf numFmtId="0" fontId="44" fillId="3" borderId="0" xfId="0" applyFont="1" applyFill="1" applyAlignment="1">
      <alignment horizontal="left" vertical="center" wrapText="1"/>
    </xf>
    <xf numFmtId="0" fontId="44" fillId="4" borderId="44" xfId="0" applyFont="1" applyFill="1" applyBorder="1" applyAlignment="1">
      <alignment horizontal="left" vertical="center" wrapText="1"/>
    </xf>
    <xf numFmtId="0" fontId="44" fillId="0" borderId="36" xfId="0" applyFont="1" applyBorder="1" applyAlignment="1">
      <alignment horizontal="left" vertical="center" wrapText="1"/>
    </xf>
    <xf numFmtId="0" fontId="44" fillId="3" borderId="36" xfId="0" applyFont="1" applyFill="1" applyBorder="1" applyAlignment="1">
      <alignment horizontal="left" vertical="center" wrapText="1"/>
    </xf>
    <xf numFmtId="0" fontId="44" fillId="6" borderId="1" xfId="0" applyFont="1" applyFill="1" applyBorder="1" applyAlignment="1">
      <alignment horizontal="left" vertical="center" wrapText="1"/>
    </xf>
    <xf numFmtId="0" fontId="44" fillId="6" borderId="61" xfId="0" applyFont="1" applyFill="1" applyBorder="1" applyAlignment="1">
      <alignment horizontal="left" vertical="center" wrapText="1"/>
    </xf>
    <xf numFmtId="0" fontId="8" fillId="0" borderId="0" xfId="0" applyFont="1" applyAlignment="1">
      <alignment horizontal="left" vertical="center" wrapText="1"/>
    </xf>
    <xf numFmtId="0" fontId="44" fillId="32" borderId="36" xfId="26" applyFont="1" applyFill="1" applyBorder="1" applyAlignment="1">
      <alignment horizontal="left" vertical="center" wrapText="1"/>
    </xf>
    <xf numFmtId="0" fontId="44" fillId="32" borderId="2" xfId="26" applyFont="1" applyFill="1" applyBorder="1" applyAlignment="1">
      <alignment horizontal="left" vertical="center" wrapText="1"/>
    </xf>
    <xf numFmtId="0" fontId="44" fillId="0" borderId="2" xfId="26" applyFont="1" applyBorder="1" applyAlignment="1">
      <alignment horizontal="left" vertical="center" wrapText="1"/>
    </xf>
    <xf numFmtId="0" fontId="44" fillId="31" borderId="44" xfId="26" applyFont="1" applyFill="1" applyBorder="1" applyAlignment="1">
      <alignment horizontal="left" vertical="center" wrapText="1"/>
    </xf>
    <xf numFmtId="0" fontId="46" fillId="0" borderId="0" xfId="0" applyFont="1" applyAlignment="1">
      <alignment vertical="center"/>
    </xf>
    <xf numFmtId="0" fontId="8" fillId="0" borderId="8" xfId="0" applyFont="1" applyBorder="1" applyAlignment="1" applyProtection="1">
      <alignment horizontal="left" vertical="center" wrapText="1"/>
      <protection locked="0"/>
    </xf>
    <xf numFmtId="171" fontId="8" fillId="0" borderId="34" xfId="0" applyNumberFormat="1" applyFont="1" applyBorder="1" applyAlignment="1">
      <alignment horizontal="right" vertical="center"/>
    </xf>
    <xf numFmtId="0" fontId="8" fillId="0" borderId="46" xfId="24" quotePrefix="1" applyFont="1" applyFill="1" applyBorder="1" applyAlignment="1">
      <alignment vertical="center" wrapText="1"/>
    </xf>
    <xf numFmtId="0" fontId="9" fillId="0" borderId="8" xfId="24" applyFont="1" applyFill="1" applyBorder="1" applyAlignment="1">
      <alignment horizontal="left" vertical="center" wrapText="1"/>
    </xf>
    <xf numFmtId="0" fontId="8" fillId="0" borderId="47" xfId="24" applyFill="1" applyBorder="1" applyAlignment="1">
      <alignment horizontal="left" vertical="center" wrapText="1"/>
    </xf>
    <xf numFmtId="0" fontId="8" fillId="0" borderId="8" xfId="24" applyFont="1" applyFill="1" applyBorder="1" applyAlignment="1">
      <alignment vertical="center" wrapText="1"/>
    </xf>
    <xf numFmtId="0" fontId="8" fillId="0" borderId="8" xfId="24" quotePrefix="1" applyFont="1" applyFill="1" applyBorder="1" applyAlignment="1">
      <alignment horizontal="left" vertical="center" wrapText="1"/>
    </xf>
    <xf numFmtId="0" fontId="8" fillId="0" borderId="46" xfId="24" applyFont="1" applyFill="1" applyBorder="1" applyAlignment="1">
      <alignment vertical="center" wrapText="1"/>
    </xf>
    <xf numFmtId="0" fontId="9" fillId="0" borderId="46" xfId="24" applyFont="1" applyFill="1" applyBorder="1" applyAlignment="1">
      <alignment vertical="center" wrapText="1"/>
    </xf>
    <xf numFmtId="49" fontId="8" fillId="0" borderId="8" xfId="36" applyNumberFormat="1" applyFont="1" applyBorder="1" applyAlignment="1">
      <alignment horizontal="left" vertical="center" wrapText="1"/>
    </xf>
    <xf numFmtId="0" fontId="48" fillId="0" borderId="0" xfId="0" applyFont="1" applyAlignment="1">
      <alignment vertical="center"/>
    </xf>
    <xf numFmtId="0" fontId="54" fillId="0" borderId="18" xfId="15" applyFont="1" applyBorder="1" applyAlignment="1">
      <alignment vertical="center" wrapText="1"/>
    </xf>
    <xf numFmtId="0" fontId="8" fillId="0" borderId="18" xfId="15" applyFont="1" applyBorder="1" applyAlignment="1">
      <alignment vertical="center" wrapText="1"/>
    </xf>
    <xf numFmtId="0" fontId="8" fillId="0" borderId="8" xfId="15" applyFont="1" applyBorder="1" applyAlignment="1">
      <alignment vertical="center" wrapText="1"/>
    </xf>
    <xf numFmtId="0" fontId="54" fillId="0" borderId="8" xfId="15" applyFont="1" applyBorder="1" applyAlignment="1">
      <alignment vertical="center" wrapText="1"/>
    </xf>
    <xf numFmtId="0" fontId="8" fillId="0" borderId="46" xfId="15" applyFont="1" applyBorder="1" applyAlignment="1">
      <alignment vertical="center" wrapText="1"/>
    </xf>
    <xf numFmtId="44" fontId="8" fillId="0" borderId="35" xfId="1" applyNumberFormat="1" applyFont="1" applyBorder="1" applyAlignment="1" applyProtection="1">
      <alignment horizontal="center" vertical="center"/>
      <protection locked="0"/>
    </xf>
    <xf numFmtId="44" fontId="8" fillId="0" borderId="8" xfId="1" applyNumberFormat="1" applyFont="1" applyBorder="1" applyAlignment="1" applyProtection="1">
      <alignment horizontal="center" vertical="center"/>
      <protection locked="0"/>
    </xf>
    <xf numFmtId="44" fontId="8" fillId="0" borderId="46" xfId="1" applyNumberFormat="1" applyFont="1" applyBorder="1" applyAlignment="1" applyProtection="1">
      <alignment horizontal="center" vertical="center"/>
      <protection locked="0"/>
    </xf>
    <xf numFmtId="44" fontId="8" fillId="0" borderId="8" xfId="0" applyNumberFormat="1" applyFont="1" applyBorder="1" applyAlignment="1" applyProtection="1">
      <alignment horizontal="center" vertical="center"/>
      <protection locked="0"/>
    </xf>
    <xf numFmtId="44" fontId="8" fillId="3" borderId="8" xfId="1" applyNumberFormat="1" applyFont="1" applyFill="1" applyBorder="1" applyAlignment="1" applyProtection="1">
      <alignment horizontal="right" vertical="center"/>
      <protection locked="0"/>
    </xf>
    <xf numFmtId="44" fontId="8" fillId="3" borderId="8" xfId="19" applyNumberFormat="1" applyFont="1" applyFill="1" applyBorder="1" applyAlignment="1" applyProtection="1">
      <alignment horizontal="center" vertical="center"/>
      <protection locked="0"/>
    </xf>
    <xf numFmtId="44" fontId="8" fillId="0" borderId="49" xfId="1" applyNumberFormat="1" applyFont="1" applyBorder="1" applyAlignment="1" applyProtection="1">
      <alignment horizontal="center" vertical="center"/>
      <protection locked="0"/>
    </xf>
    <xf numFmtId="44" fontId="8" fillId="0" borderId="8" xfId="0" applyNumberFormat="1" applyFont="1" applyFill="1" applyBorder="1" applyAlignment="1" applyProtection="1">
      <alignment horizontal="center" vertical="center"/>
      <protection locked="0"/>
    </xf>
    <xf numFmtId="171" fontId="8" fillId="0" borderId="8" xfId="1" applyNumberFormat="1" applyFont="1" applyFill="1" applyBorder="1" applyAlignment="1" applyProtection="1">
      <alignment horizontal="center" vertical="center"/>
      <protection locked="0"/>
    </xf>
    <xf numFmtId="44" fontId="9" fillId="0" borderId="8" xfId="0" applyNumberFormat="1" applyFont="1" applyBorder="1" applyAlignment="1" applyProtection="1">
      <alignment horizontal="center" vertical="center"/>
      <protection locked="0"/>
    </xf>
    <xf numFmtId="44" fontId="8" fillId="0" borderId="8" xfId="36" applyNumberFormat="1" applyFont="1" applyBorder="1" applyAlignment="1" applyProtection="1">
      <alignment horizontal="center" vertical="center"/>
      <protection locked="0"/>
    </xf>
    <xf numFmtId="171" fontId="8" fillId="0" borderId="8" xfId="36" applyNumberFormat="1" applyFont="1" applyBorder="1" applyAlignment="1" applyProtection="1">
      <alignment horizontal="center" vertical="center"/>
      <protection locked="0"/>
    </xf>
    <xf numFmtId="44" fontId="8" fillId="3" borderId="8" xfId="1" applyNumberFormat="1" applyFont="1" applyFill="1" applyBorder="1" applyAlignment="1" applyProtection="1">
      <alignment horizontal="center" vertical="center"/>
      <protection locked="0"/>
    </xf>
    <xf numFmtId="44" fontId="8" fillId="0" borderId="18" xfId="15" applyNumberFormat="1" applyFont="1" applyBorder="1" applyAlignment="1" applyProtection="1">
      <alignment horizontal="center" vertical="center"/>
      <protection locked="0"/>
    </xf>
    <xf numFmtId="44" fontId="8" fillId="0" borderId="8" xfId="15" applyNumberFormat="1" applyFont="1" applyBorder="1" applyAlignment="1" applyProtection="1">
      <alignment horizontal="center" vertical="center"/>
      <protection locked="0"/>
    </xf>
    <xf numFmtId="44" fontId="8" fillId="0" borderId="46" xfId="15" applyNumberFormat="1" applyFont="1" applyBorder="1" applyAlignment="1" applyProtection="1">
      <alignment horizontal="center" vertical="center"/>
      <protection locked="0"/>
    </xf>
    <xf numFmtId="0" fontId="42" fillId="0" borderId="4" xfId="6" applyFont="1" applyBorder="1" applyAlignment="1">
      <alignment horizontal="left" vertical="center" wrapText="1"/>
    </xf>
    <xf numFmtId="0" fontId="42" fillId="0" borderId="5" xfId="6" applyFont="1" applyBorder="1" applyAlignment="1">
      <alignment horizontal="left" vertical="center" wrapText="1"/>
    </xf>
    <xf numFmtId="0" fontId="42" fillId="0" borderId="6" xfId="6" applyFont="1" applyBorder="1" applyAlignment="1">
      <alignment horizontal="left" vertical="center" wrapText="1"/>
    </xf>
    <xf numFmtId="0" fontId="10" fillId="0" borderId="0" xfId="0" applyFont="1" applyAlignment="1">
      <alignment horizontal="left" wrapText="1"/>
    </xf>
    <xf numFmtId="0" fontId="13" fillId="0" borderId="0" xfId="0" applyFont="1" applyAlignment="1">
      <alignment horizontal="center"/>
    </xf>
    <xf numFmtId="0" fontId="0" fillId="0" borderId="0" xfId="0" applyAlignment="1">
      <alignment horizontal="center"/>
    </xf>
    <xf numFmtId="0" fontId="42" fillId="0" borderId="4" xfId="9" applyFont="1" applyBorder="1" applyAlignment="1">
      <alignment horizontal="left" vertical="center" wrapText="1"/>
    </xf>
    <xf numFmtId="0" fontId="42" fillId="0" borderId="5" xfId="9" applyFont="1" applyBorder="1" applyAlignment="1">
      <alignment horizontal="left" vertical="center" wrapText="1"/>
    </xf>
    <xf numFmtId="0" fontId="42" fillId="0" borderId="6" xfId="9" applyFont="1" applyBorder="1" applyAlignment="1">
      <alignment horizontal="left" vertical="center" wrapText="1"/>
    </xf>
    <xf numFmtId="0" fontId="44" fillId="5" borderId="1" xfId="15" applyFont="1" applyFill="1" applyBorder="1" applyAlignment="1">
      <alignment vertical="center" wrapText="1"/>
    </xf>
    <xf numFmtId="0" fontId="44" fillId="5" borderId="2" xfId="15" applyFont="1" applyFill="1" applyBorder="1" applyAlignment="1">
      <alignment vertical="center" wrapText="1"/>
    </xf>
    <xf numFmtId="0" fontId="44" fillId="5" borderId="7" xfId="15" applyFont="1" applyFill="1" applyBorder="1" applyAlignment="1">
      <alignment vertical="center" wrapText="1"/>
    </xf>
    <xf numFmtId="0" fontId="53" fillId="5" borderId="2" xfId="239" applyFont="1" applyFill="1" applyBorder="1" applyAlignment="1">
      <alignment vertical="center"/>
    </xf>
    <xf numFmtId="0" fontId="53" fillId="5" borderId="7" xfId="239" applyFont="1" applyFill="1" applyBorder="1" applyAlignment="1">
      <alignment vertical="center"/>
    </xf>
  </cellXfs>
  <cellStyles count="391">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257" xr:uid="{0832A249-F120-45E4-8234-E63F053F59A0}"/>
    <cellStyle name="Navadno 10 6 2 2" xfId="370" xr:uid="{5B833001-5FE8-45ED-97FD-25619E91F4F0}"/>
    <cellStyle name="Navadno 10 6 3" xfId="331" xr:uid="{21934F48-5596-4D63-BDFE-E5EFC746EA5C}"/>
    <cellStyle name="Navadno 10 6 4" xfId="294" xr:uid="{F9AD2858-864D-46AA-B01D-97AE5701B203}"/>
    <cellStyle name="Navadno 10 7" xfId="220" xr:uid="{00000000-0005-0000-0000-000028000000}"/>
    <cellStyle name="Navadno 10 7 2" xfId="261" xr:uid="{DD65873E-CD7A-4CD4-B450-55277B35BBE6}"/>
    <cellStyle name="Navadno 10 7 2 2" xfId="373" xr:uid="{FA9B2D89-DF9D-4F31-93F8-F33113D037C2}"/>
    <cellStyle name="Navadno 10 7 3" xfId="335" xr:uid="{35E3E9B0-24F4-461D-AFDE-EAF24297A7BA}"/>
    <cellStyle name="Navadno 10 7 4" xfId="297" xr:uid="{58C55128-BA86-42DB-8B39-05107DAE700D}"/>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42" xr:uid="{D752C2D3-79BE-454F-8897-40D30666BB35}"/>
    <cellStyle name="Navadno 11 4 4 3" xfId="316" xr:uid="{ECD5E947-3A79-4759-95FE-F2AAAC9E71B3}"/>
    <cellStyle name="Navadno 11 4 5" xfId="389" xr:uid="{2E6943B5-E439-44C8-A0BC-5170DA04B664}"/>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243" xr:uid="{C8F169CE-2EEF-498D-BD22-76FCC1EF6B61}"/>
    <cellStyle name="Navadno 14 10 2 2" xfId="356" xr:uid="{6D36980E-040D-40F0-8C9B-18A9014B7C01}"/>
    <cellStyle name="Navadno 14 10 3" xfId="317" xr:uid="{CC3A87BE-796A-4142-95B5-2E10AF931AE2}"/>
    <cellStyle name="Navadno 14 10 4" xfId="280" xr:uid="{C798A5BD-DFEA-4F25-9CE0-9F32E489DDF4}"/>
    <cellStyle name="Navadno 14 11" xfId="219" xr:uid="{00000000-0005-0000-0000-00003C000000}"/>
    <cellStyle name="Navadno 14 11 2" xfId="260" xr:uid="{D59AC6DA-44CB-4FF9-8DFC-CACF7BD3149D}"/>
    <cellStyle name="Navadno 14 11 2 2" xfId="372" xr:uid="{4994A1BE-44A0-46DC-9493-F86813FE3AC2}"/>
    <cellStyle name="Navadno 14 11 3" xfId="334" xr:uid="{85881F2B-7FF2-465D-A1EC-02103111D9AB}"/>
    <cellStyle name="Navadno 14 11 4" xfId="296" xr:uid="{C6049C78-EF1E-43CE-BAA4-4B5BEDA332CD}"/>
    <cellStyle name="Navadno 14 12" xfId="240" xr:uid="{041430AB-7035-4FFA-A364-9A80751FFA6B}"/>
    <cellStyle name="Navadno 14 12 2" xfId="354" xr:uid="{0084CF40-6CC4-4AF6-B90F-79083ABBD3FC}"/>
    <cellStyle name="Navadno 14 13" xfId="314" xr:uid="{9DF91B2A-E24C-44CA-85F2-C7F35DD84D5A}"/>
    <cellStyle name="Navadno 14 14" xfId="278" xr:uid="{D8C898A9-B7CD-4B15-B0ED-216B5DAE32DA}"/>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2 2 2" xfId="272" xr:uid="{FF690D22-F8BA-44E6-9F42-0A3D7E5D949E}"/>
    <cellStyle name="Navadno 14 2 2 2 2 2 2" xfId="383" xr:uid="{F8B19801-81AD-45FE-9717-1EFA6427E272}"/>
    <cellStyle name="Navadno 14 2 2 2 2 3" xfId="346" xr:uid="{430E8960-03DC-4AD8-9008-0DDBE7BAFC24}"/>
    <cellStyle name="Navadno 14 2 2 2 2 4" xfId="307" xr:uid="{7405FF22-D078-4015-A2DB-8B7003F24732}"/>
    <cellStyle name="Navadno 14 2 2 2 3" xfId="246" xr:uid="{6578CF3C-07AC-451A-A07F-848FC320E9FB}"/>
    <cellStyle name="Navadno 14 2 2 2 3 2" xfId="359" xr:uid="{B75F5AD2-EFAF-47C0-B7A4-181DCA120F22}"/>
    <cellStyle name="Navadno 14 2 2 2 4" xfId="320" xr:uid="{BF9813FB-2835-4919-AB39-5A2167103CE2}"/>
    <cellStyle name="Navadno 14 2 2 2 5" xfId="283" xr:uid="{E0CB1343-BCDD-49F4-B62A-EC04F177C58A}"/>
    <cellStyle name="Navadno 14 2 2 3" xfId="232" xr:uid="{00000000-0005-0000-0000-000041000000}"/>
    <cellStyle name="Navadno 14 2 2 3 2" xfId="273" xr:uid="{EB6383EA-9B41-49E4-B218-AFB1A76A510E}"/>
    <cellStyle name="Navadno 14 2 2 3 2 2" xfId="384" xr:uid="{00AC50A6-E35F-470F-8120-7A93CD194A0D}"/>
    <cellStyle name="Navadno 14 2 2 3 3" xfId="347" xr:uid="{B2E13BEF-D029-4601-AC71-579D07CE6873}"/>
    <cellStyle name="Navadno 14 2 2 3 4" xfId="308" xr:uid="{7A01561B-D8D3-4847-81CC-E4633F720BF6}"/>
    <cellStyle name="Navadno 14 2 2 4" xfId="245" xr:uid="{0F8AD57A-F368-4CC0-9B3C-DA02B5B4B243}"/>
    <cellStyle name="Navadno 14 2 2 4 2" xfId="358" xr:uid="{635C63D3-CA3B-4116-BBB6-F87AF51E0A68}"/>
    <cellStyle name="Navadno 14 2 2 5" xfId="319" xr:uid="{0DD3907A-8F68-4CEA-8520-EC82DF8E6566}"/>
    <cellStyle name="Navadno 14 2 2 6" xfId="282" xr:uid="{BEEC5C92-B649-4303-AD78-EA2D23D5A756}"/>
    <cellStyle name="Navadno 14 2 3" xfId="117" xr:uid="{00000000-0005-0000-0000-000042000000}"/>
    <cellStyle name="Navadno 14 2 3 2" xfId="227" xr:uid="{00000000-0005-0000-0000-000043000000}"/>
    <cellStyle name="Navadno 14 2 3 2 2" xfId="268" xr:uid="{F6B73EC6-ABD0-4941-AE2D-D5B5CDDA6058}"/>
    <cellStyle name="Navadno 14 2 3 2 2 2" xfId="379" xr:uid="{6AED7ADF-CDF1-4E10-AFF9-94299E38C7C9}"/>
    <cellStyle name="Navadno 14 2 3 2 3" xfId="342" xr:uid="{45D7825A-5E2E-4864-9D2C-662D1616D1C1}"/>
    <cellStyle name="Navadno 14 2 3 2 4" xfId="303" xr:uid="{18F52DEE-A74F-4C56-9530-6F17CA0EDDB8}"/>
    <cellStyle name="Navadno 14 2 3 3" xfId="247" xr:uid="{7D660C29-CFFF-42CD-BF51-9EAB83E3640E}"/>
    <cellStyle name="Navadno 14 2 3 3 2" xfId="360" xr:uid="{65AECB49-6216-4FBB-96B9-A5DAB3FFF9BC}"/>
    <cellStyle name="Navadno 14 2 3 4" xfId="321" xr:uid="{332C13AC-92CB-40C3-8603-F3381118F413}"/>
    <cellStyle name="Navadno 14 2 3 5" xfId="284" xr:uid="{43E49CA2-D154-493C-8770-535A9F5BC953}"/>
    <cellStyle name="Navadno 14 2 4" xfId="118" xr:uid="{00000000-0005-0000-0000-000044000000}"/>
    <cellStyle name="Navadno 14 2 4 2" xfId="229" xr:uid="{00000000-0005-0000-0000-000045000000}"/>
    <cellStyle name="Navadno 14 2 4 2 2" xfId="270" xr:uid="{002D94A1-E875-42EF-9252-B9C2F6BFED4B}"/>
    <cellStyle name="Navadno 14 2 4 2 2 2" xfId="381" xr:uid="{21167DB8-29A1-4556-B07E-06D76C4AEFF8}"/>
    <cellStyle name="Navadno 14 2 4 2 3" xfId="344" xr:uid="{F5CE491C-70C2-45F4-A1B5-BB2E84D3A111}"/>
    <cellStyle name="Navadno 14 2 4 2 4" xfId="305" xr:uid="{E452FFE4-A673-4FC7-89D8-A31FEDB1C3BF}"/>
    <cellStyle name="Navadno 14 2 4 3" xfId="248" xr:uid="{CBF17516-4C65-434C-8D82-9913A9CEC5C2}"/>
    <cellStyle name="Navadno 14 2 4 3 2" xfId="361" xr:uid="{CDA9B38A-2B0A-4ED1-B244-D7535E102465}"/>
    <cellStyle name="Navadno 14 2 4 4" xfId="322" xr:uid="{7B77CA38-ABF6-4738-A947-4F41DBA18933}"/>
    <cellStyle name="Navadno 14 2 4 5" xfId="285" xr:uid="{480CD0D2-5DF2-4266-9EB4-ABBC30B4D8D9}"/>
    <cellStyle name="Navadno 14 2 5" xfId="233" xr:uid="{00000000-0005-0000-0000-000046000000}"/>
    <cellStyle name="Navadno 14 2 5 2" xfId="274" xr:uid="{351617E2-77EB-4E8D-B20A-916880A4EFFB}"/>
    <cellStyle name="Navadno 14 2 5 2 2" xfId="385" xr:uid="{E9B26A65-B575-41CD-8745-FB91A58328BA}"/>
    <cellStyle name="Navadno 14 2 5 3" xfId="348" xr:uid="{456DF46B-7F5E-406D-9CB8-A880C1623129}"/>
    <cellStyle name="Navadno 14 2 5 4" xfId="309" xr:uid="{0218931E-BFB8-4B56-A049-452458FF418C}"/>
    <cellStyle name="Navadno 14 2 6" xfId="244" xr:uid="{92C0B8DA-ADCA-4F0E-A17B-B1961F771E95}"/>
    <cellStyle name="Navadno 14 2 6 2" xfId="357" xr:uid="{76188CF8-5DD1-41A6-8010-70A2EB229038}"/>
    <cellStyle name="Navadno 14 2 7" xfId="318" xr:uid="{B8F3B3DF-BE25-4BDC-98D4-EB92EA2050D2}"/>
    <cellStyle name="Navadno 14 2 8" xfId="281" xr:uid="{850B20C6-9CB1-4820-A50B-1DDC994DE97B}"/>
    <cellStyle name="Navadno 14 3" xfId="119" xr:uid="{00000000-0005-0000-0000-000047000000}"/>
    <cellStyle name="Navadno 14 3 2" xfId="120" xr:uid="{00000000-0005-0000-0000-000048000000}"/>
    <cellStyle name="Navadno 14 3 2 2" xfId="230" xr:uid="{00000000-0005-0000-0000-000049000000}"/>
    <cellStyle name="Navadno 14 3 2 2 2" xfId="271" xr:uid="{4CDA76B8-32D4-401F-B537-60B10510D351}"/>
    <cellStyle name="Navadno 14 3 2 2 2 2" xfId="382" xr:uid="{D80FB2B9-E2B6-4147-A2B7-2774643A41D9}"/>
    <cellStyle name="Navadno 14 3 2 2 3" xfId="345" xr:uid="{325BBA1F-1E96-4189-8AEF-82242C8DCF43}"/>
    <cellStyle name="Navadno 14 3 2 2 4" xfId="306" xr:uid="{54527EE9-BFD0-42D9-AD27-A990FA48FF18}"/>
    <cellStyle name="Navadno 14 3 2 3" xfId="250" xr:uid="{42169682-A4D7-4F91-8902-FB5465D0117F}"/>
    <cellStyle name="Navadno 14 3 2 3 2" xfId="363" xr:uid="{82D51498-103E-49D3-AB2A-2952356711FF}"/>
    <cellStyle name="Navadno 14 3 2 4" xfId="324" xr:uid="{9B09015F-4A7D-42B4-ABCD-575824026C96}"/>
    <cellStyle name="Navadno 14 3 2 5" xfId="287" xr:uid="{4D7441C9-C206-4F0B-A063-7DF62D5BB102}"/>
    <cellStyle name="Navadno 14 3 3" xfId="225" xr:uid="{00000000-0005-0000-0000-00004A000000}"/>
    <cellStyle name="Navadno 14 3 3 2" xfId="266" xr:uid="{FA6DE192-C9BA-4898-BF9E-3D4318E970BC}"/>
    <cellStyle name="Navadno 14 3 3 2 2" xfId="377" xr:uid="{93A5B379-A48E-4782-BA2E-FE06D3B56F47}"/>
    <cellStyle name="Navadno 14 3 3 3" xfId="340" xr:uid="{A9A90EF6-35EA-4715-9388-0C1A17CFAE15}"/>
    <cellStyle name="Navadno 14 3 3 4" xfId="301" xr:uid="{E11BF2BE-E8D3-43E0-B899-7D5D7CAF6A03}"/>
    <cellStyle name="Navadno 14 3 4" xfId="249" xr:uid="{065FFE59-E2D8-4392-87AC-754D9F776DA8}"/>
    <cellStyle name="Navadno 14 3 4 2" xfId="362" xr:uid="{E684CD7D-7797-464D-9066-2EA3001BAA51}"/>
    <cellStyle name="Navadno 14 3 5" xfId="323" xr:uid="{A3C8148D-60D9-4F5C-A4D4-E7D2B6BDE930}"/>
    <cellStyle name="Navadno 14 3 6" xfId="286" xr:uid="{E059188A-D737-4778-96C4-F218C4323A3A}"/>
    <cellStyle name="Navadno 14 4" xfId="121" xr:uid="{00000000-0005-0000-0000-00004B000000}"/>
    <cellStyle name="Navadno 14 4 2" xfId="226" xr:uid="{00000000-0005-0000-0000-00004C000000}"/>
    <cellStyle name="Navadno 14 4 2 2" xfId="267" xr:uid="{AC8B24A3-1EC4-4A1C-BC1B-3CFCDCEFEA17}"/>
    <cellStyle name="Navadno 14 4 2 2 2" xfId="378" xr:uid="{90BE3F0A-8BDA-4B12-81CE-7F6EF47982B2}"/>
    <cellStyle name="Navadno 14 4 2 3" xfId="341" xr:uid="{38A78D90-3CAD-4142-A1D2-1A57AB59A8DA}"/>
    <cellStyle name="Navadno 14 4 2 4" xfId="302" xr:uid="{8667DC96-6CCC-43AF-8D2A-B29D0C7EC20B}"/>
    <cellStyle name="Navadno 14 4 3" xfId="251" xr:uid="{B9B86476-166B-4237-BD73-AF64FAAE13E4}"/>
    <cellStyle name="Navadno 14 4 3 2" xfId="364" xr:uid="{D9E96EA6-683A-4EB6-86C7-35469CD868D0}"/>
    <cellStyle name="Navadno 14 4 4" xfId="325" xr:uid="{B9672901-F7BD-43F4-A6B2-6A73812BA6F0}"/>
    <cellStyle name="Navadno 14 4 5" xfId="288" xr:uid="{7DD343BE-C5E5-4AE7-A4E4-45038EE27D49}"/>
    <cellStyle name="Navadno 14 5" xfId="122" xr:uid="{00000000-0005-0000-0000-00004D000000}"/>
    <cellStyle name="Navadno 14 5 2" xfId="224" xr:uid="{00000000-0005-0000-0000-00004E000000}"/>
    <cellStyle name="Navadno 14 5 2 2" xfId="265" xr:uid="{42D6686A-E733-48F5-A4D6-B819E80978E6}"/>
    <cellStyle name="Navadno 14 5 2 2 2" xfId="376" xr:uid="{7B860EC4-78F1-4F79-B15A-91DCCFD7274A}"/>
    <cellStyle name="Navadno 14 5 2 3" xfId="339" xr:uid="{C70B5560-3AAD-4997-B1E1-0588E3CEC331}"/>
    <cellStyle name="Navadno 14 5 2 4" xfId="300" xr:uid="{4D60D4D7-DC7C-4D89-AD49-443482FD2C64}"/>
    <cellStyle name="Navadno 14 5 3" xfId="252" xr:uid="{5B613654-9481-4FBC-AA40-8C8DDDB1A293}"/>
    <cellStyle name="Navadno 14 5 3 2" xfId="365" xr:uid="{4E6883D1-E713-4111-982E-B83BD0E64FBB}"/>
    <cellStyle name="Navadno 14 5 4" xfId="326" xr:uid="{5C05DEA1-5E61-4F70-B3B2-BA20F0C23010}"/>
    <cellStyle name="Navadno 14 5 5" xfId="289" xr:uid="{9471F280-E714-4FAD-9555-755515F5E9F6}"/>
    <cellStyle name="Navadno 14 6" xfId="123" xr:uid="{00000000-0005-0000-0000-00004F000000}"/>
    <cellStyle name="Navadno 14 6 2" xfId="228" xr:uid="{00000000-0005-0000-0000-000050000000}"/>
    <cellStyle name="Navadno 14 6 2 2" xfId="269" xr:uid="{503AA973-60AB-446A-96ED-DB62709DCD5A}"/>
    <cellStyle name="Navadno 14 6 2 2 2" xfId="380" xr:uid="{7744EF81-1DEF-4E01-9E3D-466057A7908B}"/>
    <cellStyle name="Navadno 14 6 2 3" xfId="343" xr:uid="{11D9017C-3E9E-4481-BE99-9098E3799244}"/>
    <cellStyle name="Navadno 14 6 2 4" xfId="304" xr:uid="{7910F02B-B27F-44FF-95E4-ECBD3DEB0D8C}"/>
    <cellStyle name="Navadno 14 6 3" xfId="253" xr:uid="{7C20BD75-0F4C-44E4-9A19-EA8CB13486F3}"/>
    <cellStyle name="Navadno 14 6 3 2" xfId="366" xr:uid="{AAC9757B-6996-49FD-8C39-B4EC1CF6A920}"/>
    <cellStyle name="Navadno 14 6 4" xfId="327" xr:uid="{8F2BEAB1-C416-4557-B133-63C85B706F51}"/>
    <cellStyle name="Navadno 14 6 5" xfId="290" xr:uid="{C232E0E0-735F-48C2-883A-E865AA5EA7EE}"/>
    <cellStyle name="Navadno 14 7" xfId="205" xr:uid="{00000000-0005-0000-0000-000051000000}"/>
    <cellStyle name="Navadno 14 7 2" xfId="234" xr:uid="{00000000-0005-0000-0000-000052000000}"/>
    <cellStyle name="Navadno 14 7 2 2" xfId="275" xr:uid="{8683EC5B-423D-4E62-96E6-C79CD85590AE}"/>
    <cellStyle name="Navadno 14 7 2 2 2" xfId="386" xr:uid="{9CFC7620-5C08-4EE3-9168-4DE4A4AE49C6}"/>
    <cellStyle name="Navadno 14 7 2 3" xfId="349" xr:uid="{A958F05A-3F32-426B-996A-DDE2E1BFBC9E}"/>
    <cellStyle name="Navadno 14 7 2 4" xfId="310" xr:uid="{EB0D4814-3A92-4852-878F-6AA0DC39D7AF}"/>
    <cellStyle name="Navadno 14 7 3" xfId="254" xr:uid="{F97535C0-18C3-40FB-BA5A-52AB8B736DF0}"/>
    <cellStyle name="Navadno 14 7 3 2" xfId="367" xr:uid="{B0133E05-EE71-47BD-BB54-A224E68A4FA7}"/>
    <cellStyle name="Navadno 14 7 4" xfId="328" xr:uid="{AB359497-96E1-4929-8091-FB9EFF39A4DD}"/>
    <cellStyle name="Navadno 14 7 5" xfId="291" xr:uid="{D1AFED11-DB6D-4D05-85DB-6F0662522E55}"/>
    <cellStyle name="Navadno 14 8" xfId="207" xr:uid="{00000000-0005-0000-0000-000053000000}"/>
    <cellStyle name="Navadno 14 8 2" xfId="235" xr:uid="{00000000-0005-0000-0000-000054000000}"/>
    <cellStyle name="Navadno 14 8 2 2" xfId="276" xr:uid="{DE3DB16C-C955-4194-8FDF-7E8986DE57ED}"/>
    <cellStyle name="Navadno 14 8 2 2 2" xfId="387" xr:uid="{70834896-5CD4-46CB-8D73-14E8EC28B5F9}"/>
    <cellStyle name="Navadno 14 8 2 3" xfId="350" xr:uid="{919DEC5C-84B2-43BD-A198-B6783D2FB606}"/>
    <cellStyle name="Navadno 14 8 2 4" xfId="311" xr:uid="{2E9CACFC-E46B-45CC-AB0C-F4DA270A731E}"/>
    <cellStyle name="Navadno 14 8 3" xfId="255" xr:uid="{E48876F8-3772-45EB-B5D7-E83A982564E9}"/>
    <cellStyle name="Navadno 14 8 3 2" xfId="368" xr:uid="{F73BE79C-1019-4179-86F3-5B56EEF96FFD}"/>
    <cellStyle name="Navadno 14 8 4" xfId="329" xr:uid="{DC97B6E4-7993-43B7-B8B9-E75B623BFB91}"/>
    <cellStyle name="Navadno 14 8 5" xfId="292" xr:uid="{DFD246CD-1471-45CA-9735-F35ABA6D14DC}"/>
    <cellStyle name="Navadno 14 9" xfId="208" xr:uid="{00000000-0005-0000-0000-000055000000}"/>
    <cellStyle name="Navadno 14 9 2" xfId="236" xr:uid="{00000000-0005-0000-0000-000056000000}"/>
    <cellStyle name="Navadno 14 9 2 2" xfId="277" xr:uid="{703A938A-EE9E-42C8-9C87-339B689119B3}"/>
    <cellStyle name="Navadno 14 9 2 2 2" xfId="388" xr:uid="{83F0F095-3422-49F4-9A6A-46793A7DDE48}"/>
    <cellStyle name="Navadno 14 9 2 3" xfId="351" xr:uid="{F8E60EF6-34FE-4C34-8277-3BDF945CFED0}"/>
    <cellStyle name="Navadno 14 9 2 4" xfId="312" xr:uid="{B0DEF68C-6864-4379-982F-C2B71919BE17}"/>
    <cellStyle name="Navadno 14 9 3" xfId="256" xr:uid="{E23C004A-4570-4B58-AD68-D0353362E650}"/>
    <cellStyle name="Navadno 14 9 3 2" xfId="369" xr:uid="{1EDF20EF-391E-4E25-AD31-515E776861EC}"/>
    <cellStyle name="Navadno 14 9 4" xfId="330" xr:uid="{63EDDA28-6DAF-4780-B5C7-F8BCB37646CC}"/>
    <cellStyle name="Navadno 14 9 5" xfId="293" xr:uid="{CB0773A3-F89E-4E7B-96E7-9B84E5A6BA66}"/>
    <cellStyle name="Navadno 15" xfId="214" xr:uid="{00000000-0005-0000-0000-000057000000}"/>
    <cellStyle name="Navadno 15 2" xfId="221" xr:uid="{00000000-0005-0000-0000-000058000000}"/>
    <cellStyle name="Navadno 15 2 2" xfId="262" xr:uid="{EA86DF93-404D-468A-ADAE-AA38B6EE464B}"/>
    <cellStyle name="Navadno 15 2 3" xfId="336" xr:uid="{257B9728-C23A-4250-8E32-4AE2EB71E044}"/>
    <cellStyle name="Navadno 16" xfId="213" xr:uid="{00000000-0005-0000-0000-000059000000}"/>
    <cellStyle name="Navadno 16 2" xfId="212" xr:uid="{00000000-0005-0000-0000-00005A000000}"/>
    <cellStyle name="Navadno 17" xfId="237" xr:uid="{3B724065-5BCA-4E30-BC6B-64705E5866B8}"/>
    <cellStyle name="Navadno 17 2" xfId="239" xr:uid="{8CDF461C-849D-4851-83EA-4123F85C1BD1}"/>
    <cellStyle name="Navadno 17 2 2" xfId="353" xr:uid="{51BF124E-8D7A-49DB-BE66-7C9DEC2D2798}"/>
    <cellStyle name="Navadno 17 3" xfId="352" xr:uid="{8C7E025F-854C-4963-9532-BE836E725C7D}"/>
    <cellStyle name="Navadno 17 4" xfId="313" xr:uid="{B6AE3755-5621-4FE9-BA75-50B59CA7FBCB}"/>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8" xr:uid="{44A79B7E-F604-44F0-95C5-1D048AD6A2AD}"/>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 xfId="390" xr:uid="{7AE12BF8-B39A-47B5-976F-561D96B7D03C}"/>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59" xr:uid="{476E4385-BC94-46BE-BE27-84250C7CFACB}"/>
    <cellStyle name="Valuta 10 3" xfId="333" xr:uid="{5B183C87-7C53-4072-A4AF-4C3D2D724123}"/>
    <cellStyle name="Valuta 11" xfId="217" xr:uid="{00000000-0005-0000-0000-0000B5000000}"/>
    <cellStyle name="Valuta 11 2" xfId="258" xr:uid="{59251E47-D367-465D-AE71-C4D9066B1E05}"/>
    <cellStyle name="Valuta 11 2 2" xfId="371" xr:uid="{554D4594-06ED-4902-ACC8-B59339C088C4}"/>
    <cellStyle name="Valuta 11 3" xfId="332" xr:uid="{5E8CBE97-8718-458D-8821-0495EBC48809}"/>
    <cellStyle name="Valuta 11 4" xfId="295" xr:uid="{EA163A59-DB89-4D24-BCB6-4B1E2ABBB1A4}"/>
    <cellStyle name="Valuta 12" xfId="223" xr:uid="{00000000-0005-0000-0000-0000B6000000}"/>
    <cellStyle name="Valuta 12 2" xfId="264" xr:uid="{43597175-64AB-457C-A149-BCD87E8C2DDA}"/>
    <cellStyle name="Valuta 12 2 2" xfId="375" xr:uid="{CF023070-C3A6-482A-8CC3-1F53D51742B7}"/>
    <cellStyle name="Valuta 12 3" xfId="338" xr:uid="{670FD1F4-6E73-4F3F-890F-2A785FE1A638}"/>
    <cellStyle name="Valuta 12 4" xfId="299" xr:uid="{40D82465-90BA-413D-94D9-CCE644452F09}"/>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41" xr:uid="{4FBEA752-DE62-4044-8424-2FB1CFD5B205}"/>
    <cellStyle name="Valuta 3 5 2 2" xfId="355" xr:uid="{B0F49230-49B3-46AC-947E-F6051338C148}"/>
    <cellStyle name="Valuta 3 5 3" xfId="315" xr:uid="{E158C4A5-A272-43BC-A149-BF1991B7D749}"/>
    <cellStyle name="Valuta 3 5 4" xfId="279" xr:uid="{669B80DA-7B64-440B-B371-915550D6B30F}"/>
    <cellStyle name="Valuta 3 6" xfId="222" xr:uid="{00000000-0005-0000-0000-0000CC000000}"/>
    <cellStyle name="Valuta 3 6 2" xfId="263" xr:uid="{DAF431A0-2419-4D1D-A625-6845AA3202CB}"/>
    <cellStyle name="Valuta 3 6 2 2" xfId="374" xr:uid="{38E6B4FF-233A-440D-88A0-9A60E069330C}"/>
    <cellStyle name="Valuta 3 6 3" xfId="337" xr:uid="{C096C4FF-9841-4301-BD7C-F032A6609C61}"/>
    <cellStyle name="Valuta 3 6 4" xfId="298" xr:uid="{787E2796-4904-43B3-8B69-10778D3E43FB}"/>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view="pageBreakPreview" zoomScaleNormal="100" zoomScaleSheetLayoutView="100" workbookViewId="0">
      <selection activeCell="A54" sqref="A54:F54"/>
    </sheetView>
  </sheetViews>
  <sheetFormatPr defaultRowHeight="12.75"/>
  <cols>
    <col min="1" max="1" width="4.42578125" style="1" customWidth="1"/>
    <col min="2" max="2" width="40.7109375" customWidth="1"/>
    <col min="3" max="3" width="5.5703125" style="2" customWidth="1"/>
    <col min="4" max="4" width="7.7109375" style="3" customWidth="1"/>
    <col min="5" max="5" width="13.8554687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2" customHeight="1">
      <c r="B1" s="510" t="s">
        <v>399</v>
      </c>
      <c r="C1" s="510"/>
      <c r="D1" s="510"/>
      <c r="E1" s="510"/>
      <c r="F1" s="510"/>
    </row>
    <row r="2" spans="1:6" ht="16.5">
      <c r="B2" s="511"/>
      <c r="C2" s="512"/>
      <c r="D2" s="512"/>
      <c r="E2" s="512"/>
      <c r="F2" s="512"/>
    </row>
    <row r="3" spans="1:6" ht="19.899999999999999" customHeight="1" thickBot="1">
      <c r="A3" s="37"/>
      <c r="B3" s="38" t="s">
        <v>13</v>
      </c>
      <c r="C3" s="39"/>
      <c r="D3" s="40"/>
      <c r="E3" s="41"/>
      <c r="F3" s="41"/>
    </row>
    <row r="4" spans="1:6" ht="19.899999999999999" customHeight="1" thickTop="1" thickBot="1">
      <c r="A4" s="42" t="s">
        <v>256</v>
      </c>
      <c r="B4" s="43" t="s">
        <v>265</v>
      </c>
      <c r="C4" s="44"/>
      <c r="D4" s="45"/>
      <c r="E4" s="46"/>
      <c r="F4" s="32"/>
    </row>
    <row r="5" spans="1:6" s="26" customFormat="1" ht="19.899999999999999" customHeight="1">
      <c r="A5" s="290"/>
      <c r="B5" s="200" t="s">
        <v>30</v>
      </c>
      <c r="C5" s="201"/>
      <c r="D5" s="202"/>
      <c r="E5" s="203"/>
      <c r="F5" s="208">
        <f>'kanal-9-01'!F14</f>
        <v>0</v>
      </c>
    </row>
    <row r="6" spans="1:6" s="26" customFormat="1" ht="19.899999999999999" customHeight="1">
      <c r="A6" s="197"/>
      <c r="B6" s="57" t="s">
        <v>31</v>
      </c>
      <c r="C6" s="58"/>
      <c r="D6" s="59"/>
      <c r="E6" s="60"/>
      <c r="F6" s="61">
        <f>'kanal-9-01'!F44</f>
        <v>0</v>
      </c>
    </row>
    <row r="7" spans="1:6" s="26" customFormat="1" ht="19.899999999999999" customHeight="1">
      <c r="A7" s="197"/>
      <c r="B7" s="57" t="s">
        <v>32</v>
      </c>
      <c r="C7" s="58"/>
      <c r="D7" s="59"/>
      <c r="E7" s="60"/>
      <c r="F7" s="61">
        <f>'kanal-9-01'!F57</f>
        <v>0</v>
      </c>
    </row>
    <row r="8" spans="1:6" s="26" customFormat="1" ht="19.899999999999999" customHeight="1" thickBot="1">
      <c r="A8" s="291"/>
      <c r="B8" s="214" t="s">
        <v>33</v>
      </c>
      <c r="C8" s="215"/>
      <c r="D8" s="216"/>
      <c r="E8" s="217"/>
      <c r="F8" s="62">
        <f>'kanal-9-01'!F71</f>
        <v>0</v>
      </c>
    </row>
    <row r="9" spans="1:6" s="26" customFormat="1" ht="19.899999999999999" customHeight="1" thickBot="1">
      <c r="A9" s="218"/>
      <c r="B9" s="43" t="s">
        <v>253</v>
      </c>
      <c r="C9" s="68"/>
      <c r="D9" s="69"/>
      <c r="E9" s="43"/>
      <c r="F9" s="32">
        <f>SUM(F5:F8)</f>
        <v>0</v>
      </c>
    </row>
    <row r="10" spans="1:6" s="26" customFormat="1" ht="19.899999999999999" customHeight="1" thickBot="1">
      <c r="A10" s="52"/>
      <c r="B10" s="53"/>
      <c r="C10" s="54"/>
      <c r="D10" s="55"/>
      <c r="E10" s="56"/>
      <c r="F10" s="292"/>
    </row>
    <row r="11" spans="1:6" s="26" customFormat="1" ht="19.899999999999999" customHeight="1" thickBot="1">
      <c r="A11" s="42" t="s">
        <v>123</v>
      </c>
      <c r="B11" s="43" t="s">
        <v>266</v>
      </c>
      <c r="C11" s="68"/>
      <c r="D11" s="209"/>
      <c r="E11" s="210"/>
      <c r="F11" s="211"/>
    </row>
    <row r="12" spans="1:6" s="26" customFormat="1" ht="19.899999999999999" customHeight="1">
      <c r="A12" s="199"/>
      <c r="B12" s="200" t="s">
        <v>30</v>
      </c>
      <c r="C12" s="201"/>
      <c r="D12" s="202"/>
      <c r="E12" s="203"/>
      <c r="F12" s="208">
        <f>'kanal-9-01-tlačni'!F11</f>
        <v>0</v>
      </c>
    </row>
    <row r="13" spans="1:6" s="26" customFormat="1" ht="19.899999999999999" customHeight="1">
      <c r="A13" s="199"/>
      <c r="B13" s="57" t="s">
        <v>31</v>
      </c>
      <c r="C13" s="58"/>
      <c r="D13" s="59"/>
      <c r="E13" s="60"/>
      <c r="F13" s="61">
        <f>'kanal-9-01-tlačni'!F36</f>
        <v>0</v>
      </c>
    </row>
    <row r="14" spans="1:6" s="26" customFormat="1" ht="19.899999999999999" customHeight="1">
      <c r="A14" s="199"/>
      <c r="B14" s="200" t="s">
        <v>32</v>
      </c>
      <c r="C14" s="201"/>
      <c r="D14" s="202"/>
      <c r="E14" s="203"/>
      <c r="F14" s="61">
        <f>'kanal-9-01-tlačni'!F48</f>
        <v>0</v>
      </c>
    </row>
    <row r="15" spans="1:6" s="26" customFormat="1" ht="19.899999999999999" customHeight="1" thickBot="1">
      <c r="A15" s="197"/>
      <c r="B15" s="204" t="s">
        <v>33</v>
      </c>
      <c r="C15" s="205"/>
      <c r="D15" s="206"/>
      <c r="E15" s="207"/>
      <c r="F15" s="198">
        <f>'kanal-9-01-tlačni'!F61</f>
        <v>0</v>
      </c>
    </row>
    <row r="16" spans="1:6" s="26" customFormat="1" ht="19.899999999999999" customHeight="1" thickBot="1">
      <c r="A16" s="218"/>
      <c r="B16" s="43" t="s">
        <v>254</v>
      </c>
      <c r="C16" s="68"/>
      <c r="D16" s="69"/>
      <c r="E16" s="43"/>
      <c r="F16" s="32">
        <f>SUM(F12:F15)</f>
        <v>0</v>
      </c>
    </row>
    <row r="17" spans="1:6" s="26" customFormat="1" ht="19.899999999999999" customHeight="1" thickBot="1">
      <c r="A17" s="52"/>
      <c r="B17" s="53"/>
      <c r="C17" s="54"/>
      <c r="D17" s="55"/>
      <c r="E17" s="56"/>
      <c r="F17" s="292"/>
    </row>
    <row r="18" spans="1:6" s="26" customFormat="1" ht="19.899999999999999" customHeight="1" thickBot="1">
      <c r="A18" s="42" t="s">
        <v>125</v>
      </c>
      <c r="B18" s="212" t="s">
        <v>267</v>
      </c>
      <c r="C18" s="213"/>
      <c r="D18" s="209"/>
      <c r="E18" s="210"/>
      <c r="F18" s="211"/>
    </row>
    <row r="19" spans="1:6" s="26" customFormat="1" ht="19.899999999999999" customHeight="1">
      <c r="A19" s="219"/>
      <c r="B19" s="200" t="s">
        <v>30</v>
      </c>
      <c r="C19" s="201"/>
      <c r="D19" s="202"/>
      <c r="E19" s="203"/>
      <c r="F19" s="208">
        <f>'kanal-9-01.1'!F8</f>
        <v>0</v>
      </c>
    </row>
    <row r="20" spans="1:6" s="26" customFormat="1" ht="19.899999999999999" customHeight="1">
      <c r="A20" s="220"/>
      <c r="B20" s="57" t="s">
        <v>31</v>
      </c>
      <c r="C20" s="58"/>
      <c r="D20" s="59"/>
      <c r="E20" s="60"/>
      <c r="F20" s="61">
        <f>'kanal-9-01.1'!F26</f>
        <v>0</v>
      </c>
    </row>
    <row r="21" spans="1:6" s="26" customFormat="1" ht="19.899999999999999" customHeight="1">
      <c r="A21" s="220"/>
      <c r="B21" s="57" t="s">
        <v>32</v>
      </c>
      <c r="C21" s="58"/>
      <c r="D21" s="59"/>
      <c r="E21" s="60"/>
      <c r="F21" s="61">
        <f>'kanal-9-01.1'!F37</f>
        <v>0</v>
      </c>
    </row>
    <row r="22" spans="1:6" s="26" customFormat="1" ht="19.899999999999999" customHeight="1" thickBot="1">
      <c r="A22" s="197"/>
      <c r="B22" s="214" t="s">
        <v>33</v>
      </c>
      <c r="C22" s="215"/>
      <c r="D22" s="216"/>
      <c r="E22" s="217"/>
      <c r="F22" s="62">
        <f>'kanal-9-01.1'!F48</f>
        <v>0</v>
      </c>
    </row>
    <row r="23" spans="1:6" s="26" customFormat="1" ht="19.899999999999999" customHeight="1" thickBot="1">
      <c r="A23" s="218"/>
      <c r="B23" s="43" t="s">
        <v>255</v>
      </c>
      <c r="C23" s="68"/>
      <c r="D23" s="69"/>
      <c r="E23" s="43"/>
      <c r="F23" s="32">
        <f>SUM(F19:F22)</f>
        <v>0</v>
      </c>
    </row>
    <row r="24" spans="1:6" s="31" customFormat="1" ht="19.899999999999999" customHeight="1" thickBot="1">
      <c r="A24" s="66"/>
      <c r="B24" s="64"/>
      <c r="C24" s="63"/>
      <c r="D24" s="67"/>
      <c r="E24" s="64"/>
      <c r="F24" s="65"/>
    </row>
    <row r="25" spans="1:6" s="31" customFormat="1" ht="19.899999999999999" customHeight="1" thickBot="1">
      <c r="A25" s="42" t="s">
        <v>137</v>
      </c>
      <c r="B25" s="43" t="s">
        <v>257</v>
      </c>
      <c r="C25" s="68"/>
      <c r="D25" s="69"/>
      <c r="E25" s="43"/>
      <c r="F25" s="32"/>
    </row>
    <row r="26" spans="1:6" s="31" customFormat="1" ht="19.899999999999999" customHeight="1">
      <c r="A26" s="70"/>
      <c r="B26" s="57" t="s">
        <v>30</v>
      </c>
      <c r="C26" s="58"/>
      <c r="D26" s="59"/>
      <c r="E26" s="60"/>
      <c r="F26" s="61">
        <f>'Črpališče Č3'!F7</f>
        <v>0</v>
      </c>
    </row>
    <row r="27" spans="1:6" s="31" customFormat="1" ht="19.899999999999999" customHeight="1">
      <c r="A27" s="70"/>
      <c r="B27" s="57" t="s">
        <v>31</v>
      </c>
      <c r="C27" s="58"/>
      <c r="D27" s="59"/>
      <c r="E27" s="60"/>
      <c r="F27" s="61">
        <f>'Črpališče Č3'!F11</f>
        <v>0</v>
      </c>
    </row>
    <row r="28" spans="1:6" s="31" customFormat="1" ht="19.899999999999999" customHeight="1">
      <c r="A28" s="70"/>
      <c r="B28" s="57" t="s">
        <v>132</v>
      </c>
      <c r="C28" s="58"/>
      <c r="D28" s="59"/>
      <c r="E28" s="60"/>
      <c r="F28" s="61">
        <f>'Črpališče Č3'!F17</f>
        <v>0</v>
      </c>
    </row>
    <row r="29" spans="1:6" s="31" customFormat="1" ht="19.899999999999999" customHeight="1">
      <c r="A29" s="70"/>
      <c r="B29" s="57" t="s">
        <v>133</v>
      </c>
      <c r="C29" s="58"/>
      <c r="D29" s="59"/>
      <c r="E29" s="60"/>
      <c r="F29" s="61">
        <f>'Črpališče Č3'!F37</f>
        <v>0</v>
      </c>
    </row>
    <row r="30" spans="1:6" s="31" customFormat="1" ht="19.899999999999999" customHeight="1">
      <c r="A30" s="70"/>
      <c r="B30" s="57" t="s">
        <v>134</v>
      </c>
      <c r="C30" s="58"/>
      <c r="D30" s="59"/>
      <c r="E30" s="60"/>
      <c r="F30" s="61">
        <f>'Črpališče Č3'!F45</f>
        <v>0</v>
      </c>
    </row>
    <row r="31" spans="1:6" s="31" customFormat="1" ht="19.899999999999999" customHeight="1">
      <c r="A31" s="70"/>
      <c r="B31" s="57" t="s">
        <v>135</v>
      </c>
      <c r="C31" s="58"/>
      <c r="D31" s="59"/>
      <c r="E31" s="60"/>
      <c r="F31" s="61">
        <f>'Črpališče Č3'!F172</f>
        <v>0</v>
      </c>
    </row>
    <row r="32" spans="1:6" s="31" customFormat="1" ht="19.899999999999999" customHeight="1">
      <c r="A32" s="70"/>
      <c r="B32" s="247" t="s">
        <v>270</v>
      </c>
      <c r="C32" s="248"/>
      <c r="D32" s="248"/>
      <c r="E32" s="249">
        <f>'Črpališče Č3'!F50</f>
        <v>0</v>
      </c>
      <c r="F32" s="61"/>
    </row>
    <row r="33" spans="1:6" s="31" customFormat="1" ht="19.899999999999999" customHeight="1">
      <c r="A33" s="70"/>
      <c r="B33" s="250" t="s">
        <v>271</v>
      </c>
      <c r="C33" s="251"/>
      <c r="D33" s="251"/>
      <c r="E33" s="252">
        <f>'Črpališče Č3'!F58</f>
        <v>0</v>
      </c>
      <c r="F33" s="61"/>
    </row>
    <row r="34" spans="1:6" s="31" customFormat="1" ht="19.899999999999999" customHeight="1">
      <c r="A34" s="70"/>
      <c r="B34" s="250" t="s">
        <v>272</v>
      </c>
      <c r="C34" s="251"/>
      <c r="D34" s="251"/>
      <c r="E34" s="252">
        <f>'Črpališče Č3'!F67</f>
        <v>0</v>
      </c>
      <c r="F34" s="61"/>
    </row>
    <row r="35" spans="1:6" s="31" customFormat="1" ht="19.899999999999999" customHeight="1">
      <c r="A35" s="70"/>
      <c r="B35" s="250" t="s">
        <v>273</v>
      </c>
      <c r="C35" s="250"/>
      <c r="D35" s="250"/>
      <c r="E35" s="252">
        <f>'Črpališče Č3'!F77</f>
        <v>0</v>
      </c>
      <c r="F35" s="61"/>
    </row>
    <row r="36" spans="1:6" s="31" customFormat="1" ht="19.899999999999999" customHeight="1">
      <c r="A36" s="70"/>
      <c r="B36" s="250" t="s">
        <v>274</v>
      </c>
      <c r="C36" s="250"/>
      <c r="D36" s="250"/>
      <c r="E36" s="252">
        <f>'Črpališče Č3'!F113</f>
        <v>0</v>
      </c>
      <c r="F36" s="61"/>
    </row>
    <row r="37" spans="1:6" s="31" customFormat="1" ht="19.899999999999999" customHeight="1">
      <c r="A37" s="70"/>
      <c r="B37" s="250" t="s">
        <v>275</v>
      </c>
      <c r="C37" s="250"/>
      <c r="D37" s="250"/>
      <c r="E37" s="252">
        <f>'Črpališče Č3'!F120</f>
        <v>0</v>
      </c>
      <c r="F37" s="61"/>
    </row>
    <row r="38" spans="1:6" s="31" customFormat="1" ht="19.899999999999999" customHeight="1">
      <c r="A38" s="70"/>
      <c r="B38" s="250" t="s">
        <v>276</v>
      </c>
      <c r="C38" s="250"/>
      <c r="D38" s="250"/>
      <c r="E38" s="252">
        <f>'Črpališče Č3'!F150</f>
        <v>0</v>
      </c>
      <c r="F38" s="61"/>
    </row>
    <row r="39" spans="1:6" s="31" customFormat="1" ht="19.899999999999999" customHeight="1">
      <c r="A39" s="70"/>
      <c r="B39" s="250" t="s">
        <v>277</v>
      </c>
      <c r="C39" s="250"/>
      <c r="D39" s="250"/>
      <c r="E39" s="252">
        <f>'Črpališče Č3'!F163</f>
        <v>0</v>
      </c>
      <c r="F39" s="61"/>
    </row>
    <row r="40" spans="1:6" s="31" customFormat="1" ht="19.899999999999999" customHeight="1" thickBot="1">
      <c r="A40" s="70"/>
      <c r="B40" s="253" t="s">
        <v>278</v>
      </c>
      <c r="C40" s="254"/>
      <c r="D40" s="254"/>
      <c r="E40" s="255">
        <f>'Črpališče Č3'!F171</f>
        <v>0</v>
      </c>
      <c r="F40" s="75"/>
    </row>
    <row r="41" spans="1:6" s="31" customFormat="1" ht="19.899999999999999" customHeight="1" thickBot="1">
      <c r="A41" s="42"/>
      <c r="B41" s="43" t="s">
        <v>136</v>
      </c>
      <c r="C41" s="68"/>
      <c r="D41" s="69"/>
      <c r="E41" s="43"/>
      <c r="F41" s="32">
        <f>SUM(F26:F31)</f>
        <v>0</v>
      </c>
    </row>
    <row r="42" spans="1:6" s="31" customFormat="1" ht="19.899999999999999" customHeight="1" thickBot="1">
      <c r="A42" s="71"/>
      <c r="B42" s="72"/>
      <c r="C42" s="71"/>
      <c r="D42" s="73"/>
      <c r="E42" s="72"/>
      <c r="F42" s="74"/>
    </row>
    <row r="43" spans="1:6" ht="19.899999999999999" customHeight="1" thickBot="1">
      <c r="A43" s="42"/>
      <c r="B43" s="43" t="s">
        <v>398</v>
      </c>
      <c r="C43" s="44"/>
      <c r="D43" s="45"/>
      <c r="E43" s="46"/>
      <c r="F43" s="32">
        <f>F9+F16+F23+F41</f>
        <v>0</v>
      </c>
    </row>
    <row r="44" spans="1:6" s="31" customFormat="1" ht="19.899999999999999" customHeight="1" thickBot="1">
      <c r="A44" s="28"/>
      <c r="B44" s="29" t="s">
        <v>61</v>
      </c>
      <c r="C44" s="47"/>
      <c r="D44" s="48"/>
      <c r="E44" s="49"/>
      <c r="F44" s="30">
        <f>F43*0.1</f>
        <v>0</v>
      </c>
    </row>
    <row r="45" spans="1:6" ht="19.899999999999999" customHeight="1" thickBot="1">
      <c r="A45" s="8"/>
      <c r="B45" s="13" t="s">
        <v>400</v>
      </c>
      <c r="C45" s="11"/>
      <c r="D45" s="12"/>
      <c r="E45" s="7"/>
      <c r="F45" s="23">
        <f>F43+F44</f>
        <v>0</v>
      </c>
    </row>
    <row r="46" spans="1:6" s="4" customFormat="1" ht="19.899999999999999" customHeight="1" thickBot="1">
      <c r="A46" s="14"/>
      <c r="B46" s="15" t="s">
        <v>14</v>
      </c>
      <c r="C46" s="16"/>
      <c r="D46" s="17"/>
      <c r="E46" s="18"/>
      <c r="F46" s="24">
        <f>F45*0.22</f>
        <v>0</v>
      </c>
    </row>
    <row r="47" spans="1:6" s="4" customFormat="1" ht="19.899999999999999" customHeight="1" thickTop="1" thickBot="1">
      <c r="A47" s="9"/>
      <c r="B47" s="19" t="s">
        <v>23</v>
      </c>
      <c r="C47" s="20"/>
      <c r="D47" s="21"/>
      <c r="E47" s="22"/>
      <c r="F47" s="25">
        <f>F45+F46</f>
        <v>0</v>
      </c>
    </row>
    <row r="48" spans="1:6" s="4" customFormat="1" ht="15.75" thickTop="1">
      <c r="A48" s="33"/>
      <c r="B48" s="50"/>
      <c r="C48" s="35"/>
      <c r="D48" s="36"/>
      <c r="E48" s="34"/>
      <c r="F48" s="51"/>
    </row>
    <row r="49" spans="1:6" s="26" customFormat="1">
      <c r="A49" s="5"/>
      <c r="B49" s="10"/>
      <c r="C49" s="27"/>
      <c r="D49" s="6"/>
    </row>
    <row r="50" spans="1:6" s="4" customFormat="1" ht="48.75" customHeight="1">
      <c r="A50" s="513" t="s">
        <v>16</v>
      </c>
      <c r="B50" s="514"/>
      <c r="C50" s="514"/>
      <c r="D50" s="514"/>
      <c r="E50" s="514"/>
      <c r="F50" s="515"/>
    </row>
    <row r="51" spans="1:6" s="4" customFormat="1" ht="48.75" customHeight="1">
      <c r="A51" s="507" t="s">
        <v>17</v>
      </c>
      <c r="B51" s="508"/>
      <c r="C51" s="508"/>
      <c r="D51" s="508"/>
      <c r="E51" s="508"/>
      <c r="F51" s="509"/>
    </row>
    <row r="52" spans="1:6" ht="167.25" customHeight="1">
      <c r="A52" s="507" t="s">
        <v>18</v>
      </c>
      <c r="B52" s="508"/>
      <c r="C52" s="508"/>
      <c r="D52" s="508"/>
      <c r="E52" s="508"/>
      <c r="F52" s="509"/>
    </row>
    <row r="53" spans="1:6" s="26" customFormat="1" ht="53.25" customHeight="1">
      <c r="A53" s="507" t="s">
        <v>444</v>
      </c>
      <c r="B53" s="508"/>
      <c r="C53" s="508"/>
      <c r="D53" s="508"/>
      <c r="E53" s="508"/>
      <c r="F53" s="509"/>
    </row>
    <row r="54" spans="1:6" s="26" customFormat="1" ht="43.5" customHeight="1">
      <c r="A54" s="507" t="s">
        <v>445</v>
      </c>
      <c r="B54" s="508"/>
      <c r="C54" s="508"/>
      <c r="D54" s="508"/>
      <c r="E54" s="508"/>
      <c r="F54" s="509"/>
    </row>
    <row r="55" spans="1:6" ht="37.5" customHeight="1">
      <c r="A55" s="507" t="s">
        <v>19</v>
      </c>
      <c r="B55" s="508"/>
      <c r="C55" s="508"/>
      <c r="D55" s="508"/>
      <c r="E55" s="508"/>
      <c r="F55" s="509"/>
    </row>
  </sheetData>
  <sheetProtection algorithmName="SHA-512" hashValue="mab3lwbDzNkfq9BrRCz8+NUpTrNgsGFQR5Zw6m3jmxGQarkAYHi/yR4PnyLC7357FumHXCZzUhNhRGkRML2lww==" saltValue="6evwTqIcmu/mXKiHpQ68TA==" spinCount="100000" sheet="1" objects="1" scenarios="1"/>
  <mergeCells count="8">
    <mergeCell ref="A55:F55"/>
    <mergeCell ref="B1:F1"/>
    <mergeCell ref="B2:F2"/>
    <mergeCell ref="A50:F50"/>
    <mergeCell ref="A51:F51"/>
    <mergeCell ref="A52:F52"/>
    <mergeCell ref="A53:F53"/>
    <mergeCell ref="A54:F54"/>
  </mergeCells>
  <phoneticPr fontId="0" type="noConversion"/>
  <pageMargins left="0.7" right="0.7" top="0.75" bottom="0.75" header="0.3" footer="0.3"/>
  <pageSetup paperSize="9" orientation="portrait" r:id="rId1"/>
  <headerFooter alignWithMargins="0">
    <oddHeader xml:space="preserve">&amp;R&amp;8
</oddHeader>
    <oddFooter>&amp;C&amp;8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view="pageBreakPreview" zoomScaleNormal="100" zoomScaleSheetLayoutView="100" workbookViewId="0">
      <pane ySplit="3" topLeftCell="A4" activePane="bottomLeft" state="frozen"/>
      <selection pane="bottomLeft" activeCell="E61" sqref="E61:E70"/>
    </sheetView>
  </sheetViews>
  <sheetFormatPr defaultColWidth="9.140625" defaultRowHeight="14.25"/>
  <cols>
    <col min="1" max="1" width="5.28515625" style="155" customWidth="1"/>
    <col min="2" max="2" width="45.42578125" style="117" customWidth="1"/>
    <col min="3" max="3" width="6.5703125" style="118" bestFit="1" customWidth="1"/>
    <col min="4" max="4" width="8.42578125" style="156" bestFit="1" customWidth="1"/>
    <col min="5" max="5" width="10.85546875" style="172" customWidth="1"/>
    <col min="6" max="6" width="12.42578125" style="172" customWidth="1"/>
    <col min="7" max="7" width="9.140625" style="396"/>
    <col min="8" max="16384" width="9.140625" style="397"/>
  </cols>
  <sheetData>
    <row r="1" spans="1:7" ht="19.899999999999999" customHeight="1">
      <c r="A1" s="76" t="s">
        <v>120</v>
      </c>
      <c r="B1" s="85" t="s">
        <v>413</v>
      </c>
    </row>
    <row r="2" spans="1:7" ht="15" thickBot="1">
      <c r="A2" s="76"/>
      <c r="B2" s="85"/>
    </row>
    <row r="3" spans="1:7" ht="26.25" thickBot="1">
      <c r="A3" s="134" t="s">
        <v>0</v>
      </c>
      <c r="B3" s="105" t="s">
        <v>1</v>
      </c>
      <c r="C3" s="105" t="s">
        <v>2</v>
      </c>
      <c r="D3" s="135" t="s">
        <v>3</v>
      </c>
      <c r="E3" s="418" t="s">
        <v>4</v>
      </c>
      <c r="F3" s="173" t="s">
        <v>5</v>
      </c>
    </row>
    <row r="4" spans="1:7" s="399" customFormat="1" ht="15" thickBot="1">
      <c r="A4" s="277"/>
      <c r="B4" s="274"/>
      <c r="C4" s="274"/>
      <c r="D4" s="275"/>
      <c r="E4" s="276"/>
      <c r="F4" s="278"/>
      <c r="G4" s="398"/>
    </row>
    <row r="5" spans="1:7" ht="19.899999999999999" customHeight="1" thickBot="1">
      <c r="A5" s="145"/>
      <c r="B5" s="381" t="s">
        <v>29</v>
      </c>
      <c r="C5" s="382"/>
      <c r="D5" s="383"/>
      <c r="E5" s="384"/>
      <c r="F5" s="385"/>
    </row>
    <row r="6" spans="1:7" ht="165.75">
      <c r="A6" s="146" t="s">
        <v>62</v>
      </c>
      <c r="B6" s="400" t="s">
        <v>405</v>
      </c>
      <c r="C6" s="119" t="s">
        <v>7</v>
      </c>
      <c r="D6" s="157">
        <v>1</v>
      </c>
      <c r="E6" s="491"/>
      <c r="F6" s="175">
        <f>D6*E6</f>
        <v>0</v>
      </c>
    </row>
    <row r="7" spans="1:7" ht="114.75">
      <c r="A7" s="147" t="s">
        <v>69</v>
      </c>
      <c r="B7" s="86" t="s">
        <v>406</v>
      </c>
      <c r="C7" s="120" t="s">
        <v>7</v>
      </c>
      <c r="D7" s="158">
        <v>1</v>
      </c>
      <c r="E7" s="492"/>
      <c r="F7" s="177">
        <f>D7*E7</f>
        <v>0</v>
      </c>
    </row>
    <row r="8" spans="1:7" ht="76.5">
      <c r="A8" s="146" t="s">
        <v>68</v>
      </c>
      <c r="B8" s="86" t="s">
        <v>407</v>
      </c>
      <c r="C8" s="120" t="s">
        <v>7</v>
      </c>
      <c r="D8" s="158">
        <v>1</v>
      </c>
      <c r="E8" s="492"/>
      <c r="F8" s="177">
        <f>D8*E8</f>
        <v>0</v>
      </c>
    </row>
    <row r="9" spans="1:7" ht="38.25">
      <c r="A9" s="147" t="s">
        <v>67</v>
      </c>
      <c r="B9" s="86" t="s">
        <v>56</v>
      </c>
      <c r="C9" s="120" t="s">
        <v>6</v>
      </c>
      <c r="D9" s="159">
        <v>3</v>
      </c>
      <c r="E9" s="492"/>
      <c r="F9" s="177">
        <f t="shared" ref="F9:F13" si="0">D9*E9</f>
        <v>0</v>
      </c>
    </row>
    <row r="10" spans="1:7" ht="25.5">
      <c r="A10" s="146" t="s">
        <v>66</v>
      </c>
      <c r="B10" s="86" t="s">
        <v>45</v>
      </c>
      <c r="C10" s="120" t="s">
        <v>9</v>
      </c>
      <c r="D10" s="158">
        <v>210.6</v>
      </c>
      <c r="E10" s="492"/>
      <c r="F10" s="177">
        <f t="shared" si="0"/>
        <v>0</v>
      </c>
    </row>
    <row r="11" spans="1:7" ht="25.5">
      <c r="A11" s="147" t="s">
        <v>65</v>
      </c>
      <c r="B11" s="401" t="s">
        <v>24</v>
      </c>
      <c r="C11" s="120" t="s">
        <v>6</v>
      </c>
      <c r="D11" s="158">
        <v>9</v>
      </c>
      <c r="E11" s="492"/>
      <c r="F11" s="177">
        <f t="shared" si="0"/>
        <v>0</v>
      </c>
    </row>
    <row r="12" spans="1:7" ht="38.25">
      <c r="A12" s="147" t="s">
        <v>64</v>
      </c>
      <c r="B12" s="402" t="s">
        <v>46</v>
      </c>
      <c r="C12" s="120" t="s">
        <v>9</v>
      </c>
      <c r="D12" s="158">
        <v>2.6</v>
      </c>
      <c r="E12" s="492"/>
      <c r="F12" s="177">
        <f t="shared" si="0"/>
        <v>0</v>
      </c>
    </row>
    <row r="13" spans="1:7" ht="39" thickBot="1">
      <c r="A13" s="150" t="s">
        <v>63</v>
      </c>
      <c r="B13" s="403" t="s">
        <v>49</v>
      </c>
      <c r="C13" s="386" t="s">
        <v>262</v>
      </c>
      <c r="D13" s="387">
        <v>5</v>
      </c>
      <c r="E13" s="493"/>
      <c r="F13" s="272">
        <f t="shared" si="0"/>
        <v>0</v>
      </c>
    </row>
    <row r="14" spans="1:7" ht="19.899999999999999" customHeight="1" thickBot="1">
      <c r="A14" s="390" t="s">
        <v>34</v>
      </c>
      <c r="B14" s="391" t="s">
        <v>12</v>
      </c>
      <c r="C14" s="392"/>
      <c r="D14" s="393"/>
      <c r="E14" s="394"/>
      <c r="F14" s="395">
        <f>SUM(F6:F13)</f>
        <v>0</v>
      </c>
    </row>
    <row r="15" spans="1:7" ht="15" thickBot="1">
      <c r="A15" s="388"/>
      <c r="B15" s="111"/>
      <c r="C15" s="125"/>
      <c r="D15" s="303"/>
      <c r="E15" s="185"/>
      <c r="F15" s="389"/>
    </row>
    <row r="16" spans="1:7" ht="19.899999999999999" customHeight="1" thickBot="1">
      <c r="A16" s="149"/>
      <c r="B16" s="107" t="s">
        <v>35</v>
      </c>
      <c r="C16" s="122"/>
      <c r="D16" s="225"/>
      <c r="E16" s="179"/>
      <c r="F16" s="180"/>
    </row>
    <row r="17" spans="1:6" ht="51">
      <c r="A17" s="150"/>
      <c r="B17" s="108" t="s">
        <v>48</v>
      </c>
      <c r="C17" s="123"/>
      <c r="D17" s="159"/>
      <c r="E17" s="181"/>
      <c r="F17" s="182"/>
    </row>
    <row r="18" spans="1:6" ht="38.25">
      <c r="A18" s="146"/>
      <c r="B18" s="109" t="s">
        <v>21</v>
      </c>
      <c r="C18" s="120"/>
      <c r="D18" s="158"/>
      <c r="E18" s="176"/>
      <c r="F18" s="177"/>
    </row>
    <row r="19" spans="1:6" ht="63.75">
      <c r="A19" s="146"/>
      <c r="B19" s="109" t="s">
        <v>119</v>
      </c>
      <c r="C19" s="120"/>
      <c r="D19" s="158"/>
      <c r="E19" s="176"/>
      <c r="F19" s="177"/>
    </row>
    <row r="20" spans="1:6" ht="38.25">
      <c r="A20" s="153" t="s">
        <v>71</v>
      </c>
      <c r="B20" s="401" t="s">
        <v>50</v>
      </c>
      <c r="C20" s="307" t="s">
        <v>261</v>
      </c>
      <c r="D20" s="296">
        <v>41</v>
      </c>
      <c r="E20" s="492"/>
      <c r="F20" s="177">
        <f>D20*E20</f>
        <v>0</v>
      </c>
    </row>
    <row r="21" spans="1:6" ht="38.25">
      <c r="A21" s="152" t="s">
        <v>72</v>
      </c>
      <c r="B21" s="404" t="s">
        <v>403</v>
      </c>
      <c r="C21" s="307" t="s">
        <v>261</v>
      </c>
      <c r="D21" s="296">
        <v>20.7</v>
      </c>
      <c r="E21" s="492"/>
      <c r="F21" s="177">
        <f t="shared" ref="F21:F43" si="1">D21*E21</f>
        <v>0</v>
      </c>
    </row>
    <row r="22" spans="1:6">
      <c r="A22" s="153" t="s">
        <v>73</v>
      </c>
      <c r="B22" s="401" t="s">
        <v>43</v>
      </c>
      <c r="C22" s="307" t="s">
        <v>261</v>
      </c>
      <c r="D22" s="296">
        <v>3</v>
      </c>
      <c r="E22" s="492"/>
      <c r="F22" s="177">
        <f t="shared" si="1"/>
        <v>0</v>
      </c>
    </row>
    <row r="23" spans="1:6" ht="38.25">
      <c r="A23" s="152" t="s">
        <v>74</v>
      </c>
      <c r="B23" s="404" t="s">
        <v>258</v>
      </c>
      <c r="C23" s="307"/>
      <c r="D23" s="305"/>
      <c r="E23" s="176"/>
      <c r="F23" s="177">
        <f t="shared" si="1"/>
        <v>0</v>
      </c>
    </row>
    <row r="24" spans="1:6">
      <c r="A24" s="153"/>
      <c r="B24" s="405" t="s">
        <v>54</v>
      </c>
      <c r="C24" s="307" t="s">
        <v>261</v>
      </c>
      <c r="D24" s="305">
        <v>280.5</v>
      </c>
      <c r="E24" s="492"/>
      <c r="F24" s="177">
        <f t="shared" si="1"/>
        <v>0</v>
      </c>
    </row>
    <row r="25" spans="1:6" ht="38.25">
      <c r="A25" s="153" t="s">
        <v>75</v>
      </c>
      <c r="B25" s="406" t="s">
        <v>25</v>
      </c>
      <c r="C25" s="374" t="s">
        <v>262</v>
      </c>
      <c r="D25" s="296">
        <v>594</v>
      </c>
      <c r="E25" s="492"/>
      <c r="F25" s="176">
        <f t="shared" si="1"/>
        <v>0</v>
      </c>
    </row>
    <row r="26" spans="1:6" ht="63.75">
      <c r="A26" s="153" t="s">
        <v>76</v>
      </c>
      <c r="B26" s="401" t="s">
        <v>51</v>
      </c>
      <c r="C26" s="307" t="s">
        <v>6</v>
      </c>
      <c r="D26" s="296">
        <v>7</v>
      </c>
      <c r="E26" s="492"/>
      <c r="F26" s="176">
        <f t="shared" si="1"/>
        <v>0</v>
      </c>
    </row>
    <row r="27" spans="1:6" ht="25.5">
      <c r="A27" s="152" t="s">
        <v>77</v>
      </c>
      <c r="B27" s="401" t="s">
        <v>44</v>
      </c>
      <c r="C27" s="374" t="s">
        <v>262</v>
      </c>
      <c r="D27" s="296">
        <v>242</v>
      </c>
      <c r="E27" s="492"/>
      <c r="F27" s="176">
        <f t="shared" si="1"/>
        <v>0</v>
      </c>
    </row>
    <row r="28" spans="1:6" ht="51">
      <c r="A28" s="153" t="s">
        <v>78</v>
      </c>
      <c r="B28" s="404" t="s">
        <v>113</v>
      </c>
      <c r="C28" s="307" t="s">
        <v>261</v>
      </c>
      <c r="D28" s="296">
        <v>27.4</v>
      </c>
      <c r="E28" s="492"/>
      <c r="F28" s="176">
        <f t="shared" ref="F28" si="2">D28*E28</f>
        <v>0</v>
      </c>
    </row>
    <row r="29" spans="1:6" ht="63.75">
      <c r="A29" s="152" t="s">
        <v>79</v>
      </c>
      <c r="B29" s="300" t="s">
        <v>414</v>
      </c>
      <c r="C29" s="307" t="s">
        <v>261</v>
      </c>
      <c r="D29" s="296">
        <v>73.709999999999994</v>
      </c>
      <c r="E29" s="492"/>
      <c r="F29" s="176">
        <f t="shared" si="1"/>
        <v>0</v>
      </c>
    </row>
    <row r="30" spans="1:6" ht="25.5">
      <c r="A30" s="153" t="s">
        <v>80</v>
      </c>
      <c r="B30" s="87" t="s">
        <v>115</v>
      </c>
      <c r="C30" s="307" t="s">
        <v>262</v>
      </c>
      <c r="D30" s="296">
        <v>1</v>
      </c>
      <c r="E30" s="492"/>
      <c r="F30" s="176">
        <f t="shared" si="1"/>
        <v>0</v>
      </c>
    </row>
    <row r="31" spans="1:6" ht="25.5">
      <c r="A31" s="152" t="s">
        <v>81</v>
      </c>
      <c r="B31" s="407" t="s">
        <v>116</v>
      </c>
      <c r="C31" s="307" t="s">
        <v>117</v>
      </c>
      <c r="D31" s="296">
        <v>5</v>
      </c>
      <c r="E31" s="492"/>
      <c r="F31" s="177">
        <f t="shared" si="1"/>
        <v>0</v>
      </c>
    </row>
    <row r="32" spans="1:6" ht="51">
      <c r="A32" s="153" t="s">
        <v>82</v>
      </c>
      <c r="B32" s="87" t="s">
        <v>259</v>
      </c>
      <c r="C32" s="307" t="s">
        <v>261</v>
      </c>
      <c r="D32" s="296">
        <v>0.15</v>
      </c>
      <c r="E32" s="492"/>
      <c r="F32" s="177">
        <f t="shared" si="1"/>
        <v>0</v>
      </c>
    </row>
    <row r="33" spans="1:6" ht="63.75">
      <c r="A33" s="152" t="s">
        <v>83</v>
      </c>
      <c r="B33" s="407" t="s">
        <v>260</v>
      </c>
      <c r="C33" s="307" t="s">
        <v>261</v>
      </c>
      <c r="D33" s="296">
        <v>2</v>
      </c>
      <c r="E33" s="492"/>
      <c r="F33" s="177">
        <f t="shared" si="1"/>
        <v>0</v>
      </c>
    </row>
    <row r="34" spans="1:6" ht="63.75">
      <c r="A34" s="153" t="s">
        <v>89</v>
      </c>
      <c r="B34" s="404" t="s">
        <v>411</v>
      </c>
      <c r="C34" s="307" t="s">
        <v>261</v>
      </c>
      <c r="D34" s="296">
        <v>115</v>
      </c>
      <c r="E34" s="492"/>
      <c r="F34" s="177">
        <f t="shared" si="1"/>
        <v>0</v>
      </c>
    </row>
    <row r="35" spans="1:6" ht="89.25">
      <c r="A35" s="152" t="s">
        <v>88</v>
      </c>
      <c r="B35" s="401" t="s">
        <v>111</v>
      </c>
      <c r="C35" s="307" t="s">
        <v>261</v>
      </c>
      <c r="D35" s="296">
        <v>115.5</v>
      </c>
      <c r="E35" s="492"/>
      <c r="F35" s="177">
        <f t="shared" si="1"/>
        <v>0</v>
      </c>
    </row>
    <row r="36" spans="1:6" ht="38.25">
      <c r="A36" s="153" t="s">
        <v>87</v>
      </c>
      <c r="B36" s="408" t="s">
        <v>417</v>
      </c>
      <c r="C36" s="307" t="s">
        <v>261</v>
      </c>
      <c r="D36" s="296">
        <v>12.4</v>
      </c>
      <c r="E36" s="492"/>
      <c r="F36" s="177">
        <f t="shared" si="1"/>
        <v>0</v>
      </c>
    </row>
    <row r="37" spans="1:6" ht="38.25">
      <c r="A37" s="152" t="s">
        <v>86</v>
      </c>
      <c r="B37" s="408" t="s">
        <v>418</v>
      </c>
      <c r="C37" s="307" t="s">
        <v>261</v>
      </c>
      <c r="D37" s="296">
        <v>8.3000000000000007</v>
      </c>
      <c r="E37" s="492"/>
      <c r="F37" s="177">
        <f t="shared" si="1"/>
        <v>0</v>
      </c>
    </row>
    <row r="38" spans="1:6" ht="38.25">
      <c r="A38" s="153" t="s">
        <v>85</v>
      </c>
      <c r="B38" s="406" t="s">
        <v>416</v>
      </c>
      <c r="C38" s="374" t="s">
        <v>9</v>
      </c>
      <c r="D38" s="296">
        <v>210.6</v>
      </c>
      <c r="E38" s="492"/>
      <c r="F38" s="177">
        <f t="shared" si="1"/>
        <v>0</v>
      </c>
    </row>
    <row r="39" spans="1:6" ht="38.25">
      <c r="A39" s="152" t="s">
        <v>84</v>
      </c>
      <c r="B39" s="406" t="s">
        <v>52</v>
      </c>
      <c r="C39" s="307" t="s">
        <v>261</v>
      </c>
      <c r="D39" s="296">
        <v>185.7</v>
      </c>
      <c r="E39" s="492"/>
      <c r="F39" s="177">
        <f t="shared" si="1"/>
        <v>0</v>
      </c>
    </row>
    <row r="40" spans="1:6" ht="25.5">
      <c r="A40" s="153" t="s">
        <v>90</v>
      </c>
      <c r="B40" s="409" t="s">
        <v>109</v>
      </c>
      <c r="C40" s="374" t="s">
        <v>261</v>
      </c>
      <c r="D40" s="296">
        <v>0.15</v>
      </c>
      <c r="E40" s="492"/>
      <c r="F40" s="177">
        <f t="shared" si="1"/>
        <v>0</v>
      </c>
    </row>
    <row r="41" spans="1:6" ht="51">
      <c r="A41" s="152" t="s">
        <v>91</v>
      </c>
      <c r="B41" s="401" t="s">
        <v>110</v>
      </c>
      <c r="C41" s="374" t="s">
        <v>262</v>
      </c>
      <c r="D41" s="296">
        <v>41</v>
      </c>
      <c r="E41" s="492"/>
      <c r="F41" s="177">
        <f t="shared" si="1"/>
        <v>0</v>
      </c>
    </row>
    <row r="42" spans="1:6" ht="38.25">
      <c r="A42" s="153" t="s">
        <v>92</v>
      </c>
      <c r="B42" s="404" t="s">
        <v>57</v>
      </c>
      <c r="C42" s="374" t="s">
        <v>261</v>
      </c>
      <c r="D42" s="296">
        <v>41</v>
      </c>
      <c r="E42" s="492"/>
      <c r="F42" s="177">
        <f t="shared" si="1"/>
        <v>0</v>
      </c>
    </row>
    <row r="43" spans="1:6" ht="26.25" thickBot="1">
      <c r="A43" s="152" t="s">
        <v>415</v>
      </c>
      <c r="B43" s="404" t="s">
        <v>70</v>
      </c>
      <c r="C43" s="374" t="s">
        <v>262</v>
      </c>
      <c r="D43" s="296">
        <v>205</v>
      </c>
      <c r="E43" s="492"/>
      <c r="F43" s="177">
        <f t="shared" si="1"/>
        <v>0</v>
      </c>
    </row>
    <row r="44" spans="1:6" ht="19.899999999999999" customHeight="1" thickBot="1">
      <c r="A44" s="136" t="s">
        <v>36</v>
      </c>
      <c r="B44" s="110" t="s">
        <v>11</v>
      </c>
      <c r="C44" s="124"/>
      <c r="D44" s="226"/>
      <c r="E44" s="183"/>
      <c r="F44" s="184">
        <f>SUM(F20:F43)</f>
        <v>0</v>
      </c>
    </row>
    <row r="45" spans="1:6" ht="15" thickBot="1">
      <c r="A45" s="148"/>
      <c r="B45" s="111"/>
      <c r="C45" s="125"/>
      <c r="D45" s="303"/>
      <c r="E45" s="185"/>
      <c r="F45" s="178"/>
    </row>
    <row r="46" spans="1:6" ht="19.899999999999999" customHeight="1" thickBot="1">
      <c r="A46" s="151"/>
      <c r="B46" s="112" t="s">
        <v>37</v>
      </c>
      <c r="C46" s="126"/>
      <c r="D46" s="229"/>
      <c r="E46" s="186"/>
      <c r="F46" s="187"/>
    </row>
    <row r="47" spans="1:6" ht="63.75">
      <c r="A47" s="150"/>
      <c r="B47" s="113" t="s">
        <v>20</v>
      </c>
      <c r="C47" s="119"/>
      <c r="D47" s="157"/>
      <c r="E47" s="174"/>
      <c r="F47" s="175"/>
    </row>
    <row r="48" spans="1:6" ht="76.5">
      <c r="A48" s="152" t="s">
        <v>93</v>
      </c>
      <c r="B48" s="406" t="s">
        <v>114</v>
      </c>
      <c r="C48" s="298" t="s">
        <v>9</v>
      </c>
      <c r="D48" s="325">
        <v>210.6</v>
      </c>
      <c r="E48" s="494"/>
      <c r="F48" s="189">
        <f>D48*E48</f>
        <v>0</v>
      </c>
    </row>
    <row r="49" spans="1:6" ht="32.25" customHeight="1">
      <c r="A49" s="410" t="s">
        <v>94</v>
      </c>
      <c r="B49" s="299" t="s">
        <v>435</v>
      </c>
      <c r="C49" s="294" t="s">
        <v>6</v>
      </c>
      <c r="D49" s="411">
        <v>2</v>
      </c>
      <c r="E49" s="495"/>
      <c r="F49" s="412">
        <f t="shared" ref="F49" si="3">D49*E49</f>
        <v>0</v>
      </c>
    </row>
    <row r="50" spans="1:6" ht="204">
      <c r="A50" s="152" t="s">
        <v>95</v>
      </c>
      <c r="B50" s="413" t="s">
        <v>122</v>
      </c>
      <c r="C50" s="298"/>
      <c r="D50" s="325"/>
      <c r="E50" s="188"/>
      <c r="F50" s="189">
        <f t="shared" ref="F50:F56" si="4">D50*E50</f>
        <v>0</v>
      </c>
    </row>
    <row r="51" spans="1:6">
      <c r="A51" s="153"/>
      <c r="B51" s="414" t="s">
        <v>26</v>
      </c>
      <c r="C51" s="298" t="s">
        <v>6</v>
      </c>
      <c r="D51" s="325">
        <v>6</v>
      </c>
      <c r="E51" s="494"/>
      <c r="F51" s="189">
        <f t="shared" si="4"/>
        <v>0</v>
      </c>
    </row>
    <row r="52" spans="1:6">
      <c r="A52" s="153"/>
      <c r="B52" s="414" t="s">
        <v>118</v>
      </c>
      <c r="C52" s="298" t="s">
        <v>6</v>
      </c>
      <c r="D52" s="325">
        <v>1</v>
      </c>
      <c r="E52" s="494"/>
      <c r="F52" s="189">
        <f t="shared" si="4"/>
        <v>0</v>
      </c>
    </row>
    <row r="53" spans="1:6" ht="102">
      <c r="A53" s="152" t="s">
        <v>96</v>
      </c>
      <c r="B53" s="401" t="s">
        <v>404</v>
      </c>
      <c r="C53" s="374" t="s">
        <v>6</v>
      </c>
      <c r="D53" s="296">
        <v>8</v>
      </c>
      <c r="E53" s="494"/>
      <c r="F53" s="189">
        <f t="shared" si="4"/>
        <v>0</v>
      </c>
    </row>
    <row r="54" spans="1:6" ht="51">
      <c r="A54" s="152" t="s">
        <v>97</v>
      </c>
      <c r="B54" s="401" t="s">
        <v>58</v>
      </c>
      <c r="C54" s="374" t="s">
        <v>6</v>
      </c>
      <c r="D54" s="296">
        <v>8</v>
      </c>
      <c r="E54" s="494"/>
      <c r="F54" s="189">
        <f t="shared" si="4"/>
        <v>0</v>
      </c>
    </row>
    <row r="55" spans="1:6" ht="51">
      <c r="A55" s="152" t="s">
        <v>98</v>
      </c>
      <c r="B55" s="415" t="s">
        <v>112</v>
      </c>
      <c r="C55" s="374" t="s">
        <v>6</v>
      </c>
      <c r="D55" s="302">
        <v>8</v>
      </c>
      <c r="E55" s="494"/>
      <c r="F55" s="189">
        <f t="shared" si="4"/>
        <v>0</v>
      </c>
    </row>
    <row r="56" spans="1:6" ht="90" thickBot="1">
      <c r="A56" s="152" t="s">
        <v>436</v>
      </c>
      <c r="B56" s="401" t="s">
        <v>55</v>
      </c>
      <c r="C56" s="374" t="s">
        <v>9</v>
      </c>
      <c r="D56" s="296">
        <v>40</v>
      </c>
      <c r="E56" s="494"/>
      <c r="F56" s="189">
        <f t="shared" si="4"/>
        <v>0</v>
      </c>
    </row>
    <row r="57" spans="1:6" ht="19.899999999999999" customHeight="1" thickBot="1">
      <c r="A57" s="137" t="s">
        <v>38</v>
      </c>
      <c r="B57" s="114" t="s">
        <v>22</v>
      </c>
      <c r="C57" s="127"/>
      <c r="D57" s="231"/>
      <c r="E57" s="190"/>
      <c r="F57" s="191">
        <f>SUM(F48:F56)</f>
        <v>0</v>
      </c>
    </row>
    <row r="58" spans="1:6" ht="15" thickBot="1">
      <c r="A58" s="148"/>
      <c r="B58" s="106"/>
      <c r="C58" s="121"/>
      <c r="D58" s="224"/>
      <c r="E58" s="178"/>
      <c r="F58" s="178"/>
    </row>
    <row r="59" spans="1:6" ht="19.899999999999999" customHeight="1" thickBot="1">
      <c r="A59" s="149"/>
      <c r="B59" s="115" t="s">
        <v>39</v>
      </c>
      <c r="C59" s="128"/>
      <c r="D59" s="238"/>
      <c r="E59" s="192"/>
      <c r="F59" s="193"/>
    </row>
    <row r="60" spans="1:6" ht="63.75">
      <c r="A60" s="146"/>
      <c r="B60" s="108" t="s">
        <v>8</v>
      </c>
      <c r="C60" s="123"/>
      <c r="D60" s="159"/>
      <c r="E60" s="181"/>
      <c r="F60" s="182"/>
    </row>
    <row r="61" spans="1:6" ht="25.5">
      <c r="A61" s="152" t="s">
        <v>99</v>
      </c>
      <c r="B61" s="401" t="s">
        <v>41</v>
      </c>
      <c r="C61" s="374" t="s">
        <v>15</v>
      </c>
      <c r="D61" s="296">
        <v>7</v>
      </c>
      <c r="E61" s="496"/>
      <c r="F61" s="177">
        <f>D61*E61</f>
        <v>0</v>
      </c>
    </row>
    <row r="62" spans="1:6" ht="25.5">
      <c r="A62" s="152" t="s">
        <v>100</v>
      </c>
      <c r="B62" s="401" t="s">
        <v>59</v>
      </c>
      <c r="C62" s="374" t="s">
        <v>28</v>
      </c>
      <c r="D62" s="296">
        <v>12</v>
      </c>
      <c r="E62" s="496"/>
      <c r="F62" s="177">
        <f t="shared" ref="F62:F70" si="5">D62*E62</f>
        <v>0</v>
      </c>
    </row>
    <row r="63" spans="1:6" ht="25.5">
      <c r="A63" s="152" t="s">
        <v>101</v>
      </c>
      <c r="B63" s="416" t="s">
        <v>42</v>
      </c>
      <c r="C63" s="374" t="s">
        <v>9</v>
      </c>
      <c r="D63" s="373">
        <v>210.6</v>
      </c>
      <c r="E63" s="496"/>
      <c r="F63" s="177">
        <f t="shared" si="5"/>
        <v>0</v>
      </c>
    </row>
    <row r="64" spans="1:6" ht="25.5">
      <c r="A64" s="152" t="s">
        <v>102</v>
      </c>
      <c r="B64" s="406" t="s">
        <v>420</v>
      </c>
      <c r="C64" s="374" t="s">
        <v>262</v>
      </c>
      <c r="D64" s="296">
        <v>5</v>
      </c>
      <c r="E64" s="496"/>
      <c r="F64" s="177">
        <f t="shared" si="5"/>
        <v>0</v>
      </c>
    </row>
    <row r="65" spans="1:6" ht="25.5">
      <c r="A65" s="152" t="s">
        <v>103</v>
      </c>
      <c r="B65" s="406" t="s">
        <v>421</v>
      </c>
      <c r="C65" s="374" t="s">
        <v>262</v>
      </c>
      <c r="D65" s="296">
        <v>5</v>
      </c>
      <c r="E65" s="496"/>
      <c r="F65" s="177">
        <f t="shared" si="5"/>
        <v>0</v>
      </c>
    </row>
    <row r="66" spans="1:6" ht="38.25">
      <c r="A66" s="297" t="s">
        <v>104</v>
      </c>
      <c r="B66" s="416" t="s">
        <v>419</v>
      </c>
      <c r="C66" s="374" t="s">
        <v>9</v>
      </c>
      <c r="D66" s="373">
        <v>210.6</v>
      </c>
      <c r="E66" s="496"/>
      <c r="F66" s="177">
        <f t="shared" ref="F66:F67" si="6">D66*E66</f>
        <v>0</v>
      </c>
    </row>
    <row r="67" spans="1:6" ht="38.25">
      <c r="A67" s="297" t="s">
        <v>105</v>
      </c>
      <c r="B67" s="415" t="s">
        <v>268</v>
      </c>
      <c r="C67" s="374" t="s">
        <v>6</v>
      </c>
      <c r="D67" s="373">
        <v>7</v>
      </c>
      <c r="E67" s="496"/>
      <c r="F67" s="177">
        <f t="shared" si="6"/>
        <v>0</v>
      </c>
    </row>
    <row r="68" spans="1:6" ht="51">
      <c r="A68" s="152" t="s">
        <v>106</v>
      </c>
      <c r="B68" s="415" t="s">
        <v>269</v>
      </c>
      <c r="C68" s="374" t="s">
        <v>9</v>
      </c>
      <c r="D68" s="296">
        <v>210.6</v>
      </c>
      <c r="E68" s="496"/>
      <c r="F68" s="177">
        <f t="shared" si="5"/>
        <v>0</v>
      </c>
    </row>
    <row r="69" spans="1:6" ht="102">
      <c r="A69" s="152" t="s">
        <v>107</v>
      </c>
      <c r="B69" s="417" t="s">
        <v>47</v>
      </c>
      <c r="C69" s="374" t="s">
        <v>9</v>
      </c>
      <c r="D69" s="296">
        <v>210.6</v>
      </c>
      <c r="E69" s="496"/>
      <c r="F69" s="177">
        <f t="shared" si="5"/>
        <v>0</v>
      </c>
    </row>
    <row r="70" spans="1:6" ht="51.75" thickBot="1">
      <c r="A70" s="152" t="s">
        <v>108</v>
      </c>
      <c r="B70" s="401" t="s">
        <v>422</v>
      </c>
      <c r="C70" s="374" t="s">
        <v>7</v>
      </c>
      <c r="D70" s="296">
        <v>1</v>
      </c>
      <c r="E70" s="496"/>
      <c r="F70" s="177">
        <f t="shared" si="5"/>
        <v>0</v>
      </c>
    </row>
    <row r="71" spans="1:6" ht="19.899999999999999" customHeight="1" thickBot="1">
      <c r="A71" s="138" t="s">
        <v>40</v>
      </c>
      <c r="B71" s="116" t="s">
        <v>10</v>
      </c>
      <c r="C71" s="129"/>
      <c r="D71" s="301"/>
      <c r="E71" s="194"/>
      <c r="F71" s="195">
        <f>SUM(F61:F70)</f>
        <v>0</v>
      </c>
    </row>
    <row r="72" spans="1:6" ht="15" thickBot="1"/>
    <row r="73" spans="1:6" ht="19.899999999999999" customHeight="1" thickBot="1">
      <c r="A73" s="139"/>
      <c r="B73" s="140" t="s">
        <v>253</v>
      </c>
      <c r="C73" s="141"/>
      <c r="D73" s="142"/>
      <c r="E73" s="143"/>
      <c r="F73" s="144">
        <f>F14+F44+F57+F71</f>
        <v>0</v>
      </c>
    </row>
    <row r="74" spans="1:6">
      <c r="A74" s="118"/>
      <c r="B74" s="396"/>
      <c r="E74" s="396"/>
      <c r="F74" s="396"/>
    </row>
    <row r="75" spans="1:6">
      <c r="A75" s="118"/>
      <c r="B75" s="396"/>
      <c r="E75" s="396"/>
      <c r="F75" s="396"/>
    </row>
    <row r="76" spans="1:6">
      <c r="A76" s="118"/>
      <c r="B76" s="396"/>
      <c r="E76" s="396"/>
      <c r="F76" s="396"/>
    </row>
    <row r="77" spans="1:6">
      <c r="A77" s="118"/>
      <c r="B77" s="396"/>
      <c r="E77" s="396"/>
      <c r="F77" s="396"/>
    </row>
    <row r="78" spans="1:6">
      <c r="A78" s="118"/>
      <c r="B78" s="396"/>
      <c r="E78" s="396"/>
      <c r="F78" s="396"/>
    </row>
    <row r="79" spans="1:6">
      <c r="A79" s="118"/>
      <c r="B79" s="396"/>
      <c r="E79" s="396"/>
      <c r="F79" s="396"/>
    </row>
    <row r="80" spans="1:6">
      <c r="A80" s="118"/>
      <c r="B80" s="396"/>
      <c r="E80" s="396"/>
      <c r="F80" s="396"/>
    </row>
    <row r="81" spans="1:6">
      <c r="A81" s="118"/>
      <c r="B81" s="396"/>
      <c r="E81" s="396"/>
      <c r="F81" s="396"/>
    </row>
    <row r="82" spans="1:6">
      <c r="A82" s="118"/>
      <c r="B82" s="396"/>
      <c r="E82" s="396"/>
      <c r="F82" s="396"/>
    </row>
    <row r="83" spans="1:6">
      <c r="A83" s="118"/>
      <c r="B83" s="396"/>
      <c r="E83" s="396"/>
      <c r="F83" s="396"/>
    </row>
    <row r="84" spans="1:6">
      <c r="A84" s="118"/>
      <c r="B84" s="396"/>
      <c r="E84" s="396"/>
      <c r="F84" s="396"/>
    </row>
    <row r="85" spans="1:6">
      <c r="A85" s="118"/>
      <c r="B85" s="396"/>
      <c r="E85" s="396"/>
      <c r="F85" s="396"/>
    </row>
    <row r="86" spans="1:6">
      <c r="A86" s="118"/>
      <c r="B86" s="396"/>
      <c r="E86" s="396"/>
      <c r="F86" s="396"/>
    </row>
    <row r="87" spans="1:6">
      <c r="A87" s="118"/>
      <c r="B87" s="396"/>
      <c r="E87" s="396"/>
      <c r="F87" s="396"/>
    </row>
    <row r="88" spans="1:6">
      <c r="A88" s="118"/>
      <c r="B88" s="396"/>
      <c r="E88" s="396"/>
      <c r="F88" s="396"/>
    </row>
    <row r="89" spans="1:6">
      <c r="A89" s="118"/>
      <c r="B89" s="396"/>
      <c r="E89" s="396"/>
      <c r="F89" s="396"/>
    </row>
    <row r="90" spans="1:6">
      <c r="A90" s="118"/>
      <c r="B90" s="396"/>
      <c r="E90" s="396"/>
      <c r="F90" s="396"/>
    </row>
    <row r="91" spans="1:6">
      <c r="A91" s="118"/>
      <c r="B91" s="396"/>
      <c r="E91" s="396"/>
      <c r="F91" s="396"/>
    </row>
    <row r="92" spans="1:6">
      <c r="A92" s="118"/>
      <c r="B92" s="396"/>
      <c r="E92" s="396"/>
      <c r="F92" s="396"/>
    </row>
    <row r="93" spans="1:6">
      <c r="A93" s="118"/>
      <c r="B93" s="396"/>
      <c r="E93" s="396"/>
      <c r="F93" s="396"/>
    </row>
    <row r="94" spans="1:6">
      <c r="A94" s="118"/>
      <c r="B94" s="396"/>
      <c r="E94" s="396"/>
      <c r="F94" s="396"/>
    </row>
    <row r="95" spans="1:6">
      <c r="A95" s="118"/>
      <c r="B95" s="396"/>
      <c r="E95" s="396"/>
      <c r="F95" s="396"/>
    </row>
    <row r="96" spans="1:6">
      <c r="A96" s="118"/>
      <c r="B96" s="396"/>
      <c r="E96" s="396"/>
      <c r="F96" s="396"/>
    </row>
    <row r="97" spans="1:6">
      <c r="A97" s="118"/>
      <c r="B97" s="396"/>
      <c r="E97" s="396"/>
      <c r="F97" s="396"/>
    </row>
    <row r="98" spans="1:6">
      <c r="A98" s="118"/>
      <c r="B98" s="396"/>
      <c r="E98" s="396"/>
      <c r="F98" s="396"/>
    </row>
    <row r="99" spans="1:6">
      <c r="A99" s="118"/>
      <c r="B99" s="396"/>
      <c r="E99" s="396"/>
      <c r="F99" s="396"/>
    </row>
    <row r="100" spans="1:6">
      <c r="A100" s="118"/>
      <c r="B100" s="396"/>
      <c r="E100" s="396"/>
      <c r="F100" s="396"/>
    </row>
  </sheetData>
  <sheetProtection algorithmName="SHA-512" hashValue="TX85a5p4nfhl4mIz5fhyUe8cU7knhwNLcERtSgqA5tNBgWgZaPuAU6qyqRIWezberhNq7Pl5Ff5nIr8oxsnO/g==" saltValue="gaKrMnTQ59CZl7uQ0vznSg==" spinCount="100000" sheet="1" objects="1" scenarios="1"/>
  <phoneticPr fontId="0" type="noConversion"/>
  <pageMargins left="0.7" right="0.7" top="0.75" bottom="0.75" header="0.3" footer="0.3"/>
  <pageSetup paperSize="9" orientation="portrait" r:id="rId1"/>
  <headerFooter alignWithMargins="0">
    <oddFooter>&amp;C&amp;P/&amp;N</oddFooter>
  </headerFooter>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0"/>
  <sheetViews>
    <sheetView view="pageBreakPreview" zoomScaleNormal="100" zoomScaleSheetLayoutView="100" workbookViewId="0">
      <pane ySplit="3" topLeftCell="A4" activePane="bottomLeft" state="frozen"/>
      <selection pane="bottomLeft" activeCell="E52" sqref="E52:E60"/>
    </sheetView>
  </sheetViews>
  <sheetFormatPr defaultColWidth="9.140625" defaultRowHeight="12.75"/>
  <cols>
    <col min="1" max="1" width="6.140625" style="155" customWidth="1"/>
    <col min="2" max="2" width="44" style="117" customWidth="1"/>
    <col min="3" max="3" width="6.5703125" style="118" bestFit="1" customWidth="1"/>
    <col min="4" max="4" width="8.42578125" style="156" bestFit="1" customWidth="1"/>
    <col min="5" max="5" width="10.42578125" style="172" customWidth="1"/>
    <col min="6" max="6" width="13.42578125" style="172" bestFit="1" customWidth="1"/>
    <col min="7" max="16384" width="9.140625" style="396"/>
  </cols>
  <sheetData>
    <row r="1" spans="1:6" ht="19.899999999999999" customHeight="1">
      <c r="A1" s="76" t="s">
        <v>123</v>
      </c>
      <c r="B1" s="85" t="s">
        <v>124</v>
      </c>
    </row>
    <row r="2" spans="1:6" ht="13.5" thickBot="1">
      <c r="A2" s="76"/>
      <c r="B2" s="85"/>
    </row>
    <row r="3" spans="1:6" ht="26.25" thickBot="1">
      <c r="A3" s="134" t="s">
        <v>0</v>
      </c>
      <c r="B3" s="105" t="s">
        <v>1</v>
      </c>
      <c r="C3" s="105" t="s">
        <v>2</v>
      </c>
      <c r="D3" s="135" t="s">
        <v>3</v>
      </c>
      <c r="E3" s="418" t="s">
        <v>4</v>
      </c>
      <c r="F3" s="173" t="s">
        <v>5</v>
      </c>
    </row>
    <row r="4" spans="1:6" s="398" customFormat="1" ht="13.5" thickBot="1">
      <c r="A4" s="277"/>
      <c r="B4" s="274"/>
      <c r="C4" s="274"/>
      <c r="D4" s="275"/>
      <c r="E4" s="276"/>
      <c r="F4" s="278"/>
    </row>
    <row r="5" spans="1:6" ht="19.899999999999999" customHeight="1" thickBot="1">
      <c r="A5" s="145"/>
      <c r="B5" s="381" t="s">
        <v>29</v>
      </c>
      <c r="C5" s="382"/>
      <c r="D5" s="383"/>
      <c r="E5" s="384"/>
      <c r="F5" s="385"/>
    </row>
    <row r="6" spans="1:6" ht="25.5">
      <c r="A6" s="146" t="s">
        <v>62</v>
      </c>
      <c r="B6" s="86" t="s">
        <v>45</v>
      </c>
      <c r="C6" s="120" t="s">
        <v>9</v>
      </c>
      <c r="D6" s="158">
        <v>224.1</v>
      </c>
      <c r="E6" s="492"/>
      <c r="F6" s="177">
        <f t="shared" ref="F6:F10" si="0">D6*E6</f>
        <v>0</v>
      </c>
    </row>
    <row r="7" spans="1:6" ht="25.5">
      <c r="A7" s="147" t="s">
        <v>69</v>
      </c>
      <c r="B7" s="401" t="s">
        <v>24</v>
      </c>
      <c r="C7" s="120" t="s">
        <v>6</v>
      </c>
      <c r="D7" s="158">
        <v>9</v>
      </c>
      <c r="E7" s="492"/>
      <c r="F7" s="177">
        <f t="shared" si="0"/>
        <v>0</v>
      </c>
    </row>
    <row r="8" spans="1:6" ht="38.25">
      <c r="A8" s="146" t="s">
        <v>68</v>
      </c>
      <c r="B8" s="402" t="s">
        <v>46</v>
      </c>
      <c r="C8" s="120" t="s">
        <v>9</v>
      </c>
      <c r="D8" s="158">
        <v>2.6</v>
      </c>
      <c r="E8" s="492"/>
      <c r="F8" s="177">
        <f t="shared" si="0"/>
        <v>0</v>
      </c>
    </row>
    <row r="9" spans="1:6" ht="38.25">
      <c r="A9" s="147" t="s">
        <v>67</v>
      </c>
      <c r="B9" s="86" t="s">
        <v>49</v>
      </c>
      <c r="C9" s="374" t="s">
        <v>262</v>
      </c>
      <c r="D9" s="158">
        <v>5</v>
      </c>
      <c r="E9" s="492"/>
      <c r="F9" s="177">
        <f t="shared" si="0"/>
        <v>0</v>
      </c>
    </row>
    <row r="10" spans="1:6" ht="39" thickBot="1">
      <c r="A10" s="150" t="s">
        <v>66</v>
      </c>
      <c r="B10" s="423" t="s">
        <v>53</v>
      </c>
      <c r="C10" s="424" t="s">
        <v>9</v>
      </c>
      <c r="D10" s="387">
        <v>2</v>
      </c>
      <c r="E10" s="497"/>
      <c r="F10" s="272">
        <f t="shared" si="0"/>
        <v>0</v>
      </c>
    </row>
    <row r="11" spans="1:6" ht="19.899999999999999" customHeight="1" thickBot="1">
      <c r="A11" s="390" t="s">
        <v>34</v>
      </c>
      <c r="B11" s="391" t="s">
        <v>12</v>
      </c>
      <c r="C11" s="392"/>
      <c r="D11" s="425"/>
      <c r="E11" s="394"/>
      <c r="F11" s="395">
        <f>SUM(F6:F10)</f>
        <v>0</v>
      </c>
    </row>
    <row r="12" spans="1:6" ht="13.5" thickBot="1">
      <c r="A12" s="388"/>
      <c r="B12" s="111"/>
      <c r="C12" s="125"/>
      <c r="D12" s="165"/>
      <c r="E12" s="185"/>
      <c r="F12" s="389"/>
    </row>
    <row r="13" spans="1:6" ht="19.899999999999999" customHeight="1" thickBot="1">
      <c r="A13" s="149"/>
      <c r="B13" s="107" t="s">
        <v>35</v>
      </c>
      <c r="C13" s="122"/>
      <c r="D13" s="162"/>
      <c r="E13" s="179"/>
      <c r="F13" s="180"/>
    </row>
    <row r="14" spans="1:6" ht="63.75">
      <c r="A14" s="150"/>
      <c r="B14" s="108" t="s">
        <v>48</v>
      </c>
      <c r="C14" s="123"/>
      <c r="D14" s="163"/>
      <c r="E14" s="181"/>
      <c r="F14" s="182"/>
    </row>
    <row r="15" spans="1:6" ht="38.25">
      <c r="A15" s="146"/>
      <c r="B15" s="109" t="s">
        <v>21</v>
      </c>
      <c r="C15" s="120"/>
      <c r="D15" s="160"/>
      <c r="E15" s="176"/>
      <c r="F15" s="177"/>
    </row>
    <row r="16" spans="1:6" ht="63.75">
      <c r="A16" s="146"/>
      <c r="B16" s="109" t="s">
        <v>119</v>
      </c>
      <c r="C16" s="120"/>
      <c r="D16" s="160"/>
      <c r="E16" s="176"/>
      <c r="F16" s="177"/>
    </row>
    <row r="17" spans="1:6" ht="38.25">
      <c r="A17" s="146" t="s">
        <v>71</v>
      </c>
      <c r="B17" s="86" t="s">
        <v>50</v>
      </c>
      <c r="C17" s="120" t="s">
        <v>261</v>
      </c>
      <c r="D17" s="158">
        <v>29</v>
      </c>
      <c r="E17" s="492"/>
      <c r="F17" s="177">
        <f>D17*E17</f>
        <v>0</v>
      </c>
    </row>
    <row r="18" spans="1:6" ht="38.25">
      <c r="A18" s="147" t="s">
        <v>72</v>
      </c>
      <c r="B18" s="300" t="s">
        <v>403</v>
      </c>
      <c r="C18" s="120" t="s">
        <v>261</v>
      </c>
      <c r="D18" s="158">
        <v>47</v>
      </c>
      <c r="E18" s="492"/>
      <c r="F18" s="177">
        <f t="shared" ref="F18:F35" si="1">D18*E18</f>
        <v>0</v>
      </c>
    </row>
    <row r="19" spans="1:6" ht="25.5">
      <c r="A19" s="146" t="s">
        <v>73</v>
      </c>
      <c r="B19" s="86" t="s">
        <v>43</v>
      </c>
      <c r="C19" s="120" t="s">
        <v>261</v>
      </c>
      <c r="D19" s="158">
        <v>1</v>
      </c>
      <c r="E19" s="492"/>
      <c r="F19" s="177">
        <f t="shared" si="1"/>
        <v>0</v>
      </c>
    </row>
    <row r="20" spans="1:6" ht="51">
      <c r="A20" s="147" t="s">
        <v>74</v>
      </c>
      <c r="B20" s="300" t="s">
        <v>258</v>
      </c>
      <c r="C20" s="120"/>
      <c r="D20" s="158"/>
      <c r="E20" s="176"/>
      <c r="F20" s="176">
        <f t="shared" si="1"/>
        <v>0</v>
      </c>
    </row>
    <row r="21" spans="1:6" ht="14.25">
      <c r="A21" s="146"/>
      <c r="B21" s="86" t="s">
        <v>54</v>
      </c>
      <c r="C21" s="120" t="s">
        <v>261</v>
      </c>
      <c r="D21" s="158">
        <v>270</v>
      </c>
      <c r="E21" s="492"/>
      <c r="F21" s="176">
        <f t="shared" si="1"/>
        <v>0</v>
      </c>
    </row>
    <row r="22" spans="1:6" ht="38.25">
      <c r="A22" s="146" t="s">
        <v>75</v>
      </c>
      <c r="B22" s="419" t="s">
        <v>25</v>
      </c>
      <c r="C22" s="374" t="s">
        <v>262</v>
      </c>
      <c r="D22" s="158">
        <v>645</v>
      </c>
      <c r="E22" s="492"/>
      <c r="F22" s="177">
        <f t="shared" si="1"/>
        <v>0</v>
      </c>
    </row>
    <row r="23" spans="1:6" ht="63.75">
      <c r="A23" s="146" t="s">
        <v>76</v>
      </c>
      <c r="B23" s="86" t="s">
        <v>51</v>
      </c>
      <c r="C23" s="120" t="s">
        <v>6</v>
      </c>
      <c r="D23" s="158">
        <v>8</v>
      </c>
      <c r="E23" s="492"/>
      <c r="F23" s="177">
        <f t="shared" si="1"/>
        <v>0</v>
      </c>
    </row>
    <row r="24" spans="1:6" ht="38.25">
      <c r="A24" s="147" t="s">
        <v>77</v>
      </c>
      <c r="B24" s="86" t="s">
        <v>44</v>
      </c>
      <c r="C24" s="374" t="s">
        <v>262</v>
      </c>
      <c r="D24" s="158">
        <v>258</v>
      </c>
      <c r="E24" s="492"/>
      <c r="F24" s="177">
        <f t="shared" si="1"/>
        <v>0</v>
      </c>
    </row>
    <row r="25" spans="1:6" ht="51">
      <c r="A25" s="146" t="s">
        <v>78</v>
      </c>
      <c r="B25" s="300" t="s">
        <v>113</v>
      </c>
      <c r="C25" s="120" t="s">
        <v>261</v>
      </c>
      <c r="D25" s="158">
        <v>26.5</v>
      </c>
      <c r="E25" s="492"/>
      <c r="F25" s="177">
        <f t="shared" si="1"/>
        <v>0</v>
      </c>
    </row>
    <row r="26" spans="1:6" ht="63.75">
      <c r="A26" s="147" t="s">
        <v>79</v>
      </c>
      <c r="B26" s="300" t="s">
        <v>414</v>
      </c>
      <c r="C26" s="120" t="s">
        <v>261</v>
      </c>
      <c r="D26" s="158">
        <v>78.44</v>
      </c>
      <c r="E26" s="492"/>
      <c r="F26" s="177">
        <f t="shared" si="1"/>
        <v>0</v>
      </c>
    </row>
    <row r="27" spans="1:6" ht="89.25">
      <c r="A27" s="146" t="s">
        <v>80</v>
      </c>
      <c r="B27" s="86" t="s">
        <v>111</v>
      </c>
      <c r="C27" s="120" t="s">
        <v>261</v>
      </c>
      <c r="D27" s="158">
        <v>164</v>
      </c>
      <c r="E27" s="492"/>
      <c r="F27" s="177">
        <f t="shared" si="1"/>
        <v>0</v>
      </c>
    </row>
    <row r="28" spans="1:6" ht="51">
      <c r="A28" s="146" t="s">
        <v>81</v>
      </c>
      <c r="B28" s="420" t="s">
        <v>417</v>
      </c>
      <c r="C28" s="120" t="s">
        <v>261</v>
      </c>
      <c r="D28" s="158">
        <v>28.2</v>
      </c>
      <c r="E28" s="492"/>
      <c r="F28" s="177">
        <f t="shared" si="1"/>
        <v>0</v>
      </c>
    </row>
    <row r="29" spans="1:6" ht="38.25">
      <c r="A29" s="146" t="s">
        <v>82</v>
      </c>
      <c r="B29" s="420" t="s">
        <v>418</v>
      </c>
      <c r="C29" s="120" t="s">
        <v>261</v>
      </c>
      <c r="D29" s="158">
        <v>18.8</v>
      </c>
      <c r="E29" s="492"/>
      <c r="F29" s="177">
        <f t="shared" si="1"/>
        <v>0</v>
      </c>
    </row>
    <row r="30" spans="1:6" ht="38.25">
      <c r="A30" s="146" t="s">
        <v>83</v>
      </c>
      <c r="B30" s="419" t="s">
        <v>416</v>
      </c>
      <c r="C30" s="120" t="s">
        <v>9</v>
      </c>
      <c r="D30" s="158">
        <v>224.1</v>
      </c>
      <c r="E30" s="492"/>
      <c r="F30" s="177">
        <f t="shared" si="1"/>
        <v>0</v>
      </c>
    </row>
    <row r="31" spans="1:6" ht="38.25">
      <c r="A31" s="146" t="s">
        <v>89</v>
      </c>
      <c r="B31" s="419" t="s">
        <v>52</v>
      </c>
      <c r="C31" s="120" t="s">
        <v>261</v>
      </c>
      <c r="D31" s="158">
        <v>162</v>
      </c>
      <c r="E31" s="492"/>
      <c r="F31" s="177">
        <f t="shared" si="1"/>
        <v>0</v>
      </c>
    </row>
    <row r="32" spans="1:6" ht="38.25">
      <c r="A32" s="146" t="s">
        <v>88</v>
      </c>
      <c r="B32" s="409" t="s">
        <v>109</v>
      </c>
      <c r="C32" s="120" t="s">
        <v>261</v>
      </c>
      <c r="D32" s="158">
        <v>0.15</v>
      </c>
      <c r="E32" s="492"/>
      <c r="F32" s="177">
        <f t="shared" si="1"/>
        <v>0</v>
      </c>
    </row>
    <row r="33" spans="1:6" ht="51">
      <c r="A33" s="146" t="s">
        <v>87</v>
      </c>
      <c r="B33" s="86" t="s">
        <v>110</v>
      </c>
      <c r="C33" s="374" t="s">
        <v>262</v>
      </c>
      <c r="D33" s="158">
        <v>94.5</v>
      </c>
      <c r="E33" s="492"/>
      <c r="F33" s="177">
        <f t="shared" si="1"/>
        <v>0</v>
      </c>
    </row>
    <row r="34" spans="1:6" ht="38.25">
      <c r="A34" s="146" t="s">
        <v>86</v>
      </c>
      <c r="B34" s="300" t="s">
        <v>57</v>
      </c>
      <c r="C34" s="374" t="s">
        <v>261</v>
      </c>
      <c r="D34" s="158">
        <v>29</v>
      </c>
      <c r="E34" s="492"/>
      <c r="F34" s="177">
        <f t="shared" si="1"/>
        <v>0</v>
      </c>
    </row>
    <row r="35" spans="1:6" ht="26.25" thickBot="1">
      <c r="A35" s="146" t="s">
        <v>85</v>
      </c>
      <c r="B35" s="300" t="s">
        <v>70</v>
      </c>
      <c r="C35" s="374" t="s">
        <v>262</v>
      </c>
      <c r="D35" s="158">
        <v>145</v>
      </c>
      <c r="E35" s="492"/>
      <c r="F35" s="177">
        <f t="shared" si="1"/>
        <v>0</v>
      </c>
    </row>
    <row r="36" spans="1:6" ht="19.899999999999999" customHeight="1" thickBot="1">
      <c r="A36" s="136" t="s">
        <v>36</v>
      </c>
      <c r="B36" s="110" t="s">
        <v>11</v>
      </c>
      <c r="C36" s="124"/>
      <c r="D36" s="164"/>
      <c r="E36" s="183"/>
      <c r="F36" s="184">
        <f>SUM(F17:F35)</f>
        <v>0</v>
      </c>
    </row>
    <row r="37" spans="1:6" ht="13.5" thickBot="1">
      <c r="A37" s="148"/>
      <c r="B37" s="111"/>
      <c r="C37" s="125"/>
      <c r="D37" s="165"/>
      <c r="E37" s="185"/>
      <c r="F37" s="178"/>
    </row>
    <row r="38" spans="1:6" ht="19.899999999999999" customHeight="1" thickBot="1">
      <c r="A38" s="151"/>
      <c r="B38" s="112" t="s">
        <v>37</v>
      </c>
      <c r="C38" s="126"/>
      <c r="D38" s="166"/>
      <c r="E38" s="186"/>
      <c r="F38" s="187"/>
    </row>
    <row r="39" spans="1:6" ht="63.75">
      <c r="A39" s="150"/>
      <c r="B39" s="113" t="s">
        <v>20</v>
      </c>
      <c r="C39" s="119"/>
      <c r="D39" s="167"/>
      <c r="E39" s="174"/>
      <c r="F39" s="175"/>
    </row>
    <row r="40" spans="1:6" ht="76.5">
      <c r="A40" s="147" t="s">
        <v>93</v>
      </c>
      <c r="B40" s="86" t="s">
        <v>423</v>
      </c>
      <c r="C40" s="120" t="s">
        <v>9</v>
      </c>
      <c r="D40" s="158">
        <v>224.1</v>
      </c>
      <c r="E40" s="498"/>
      <c r="F40" s="189">
        <f>D40*E40</f>
        <v>0</v>
      </c>
    </row>
    <row r="41" spans="1:6" ht="216.75">
      <c r="A41" s="147" t="s">
        <v>94</v>
      </c>
      <c r="B41" s="86" t="s">
        <v>408</v>
      </c>
      <c r="C41" s="120"/>
      <c r="D41" s="158"/>
      <c r="E41" s="295"/>
      <c r="F41" s="189">
        <f t="shared" ref="F41:F47" si="2">D41*E41</f>
        <v>0</v>
      </c>
    </row>
    <row r="42" spans="1:6">
      <c r="A42" s="147"/>
      <c r="B42" s="421" t="s">
        <v>27</v>
      </c>
      <c r="C42" s="120" t="s">
        <v>6</v>
      </c>
      <c r="D42" s="158">
        <v>1</v>
      </c>
      <c r="E42" s="498"/>
      <c r="F42" s="189">
        <f t="shared" si="2"/>
        <v>0</v>
      </c>
    </row>
    <row r="43" spans="1:6" ht="51">
      <c r="A43" s="146" t="s">
        <v>95</v>
      </c>
      <c r="B43" s="419" t="s">
        <v>409</v>
      </c>
      <c r="C43" s="120" t="s">
        <v>6</v>
      </c>
      <c r="D43" s="158">
        <v>1</v>
      </c>
      <c r="E43" s="498"/>
      <c r="F43" s="189">
        <f t="shared" si="2"/>
        <v>0</v>
      </c>
    </row>
    <row r="44" spans="1:6" ht="25.5">
      <c r="A44" s="152" t="s">
        <v>96</v>
      </c>
      <c r="B44" s="86" t="s">
        <v>128</v>
      </c>
      <c r="C44" s="120"/>
      <c r="D44" s="158"/>
      <c r="E44" s="498"/>
      <c r="F44" s="189">
        <f t="shared" si="2"/>
        <v>0</v>
      </c>
    </row>
    <row r="45" spans="1:6">
      <c r="A45" s="153"/>
      <c r="B45" s="422" t="s">
        <v>129</v>
      </c>
      <c r="C45" s="120" t="s">
        <v>6</v>
      </c>
      <c r="D45" s="158">
        <v>1</v>
      </c>
      <c r="E45" s="498"/>
      <c r="F45" s="189">
        <f t="shared" si="2"/>
        <v>0</v>
      </c>
    </row>
    <row r="46" spans="1:6">
      <c r="A46" s="153"/>
      <c r="B46" s="422" t="s">
        <v>130</v>
      </c>
      <c r="C46" s="120" t="s">
        <v>6</v>
      </c>
      <c r="D46" s="158">
        <v>2</v>
      </c>
      <c r="E46" s="498"/>
      <c r="F46" s="189">
        <f t="shared" si="2"/>
        <v>0</v>
      </c>
    </row>
    <row r="47" spans="1:6" ht="26.25" thickBot="1">
      <c r="A47" s="146"/>
      <c r="B47" s="422" t="s">
        <v>263</v>
      </c>
      <c r="C47" s="120" t="s">
        <v>6</v>
      </c>
      <c r="D47" s="158">
        <v>2</v>
      </c>
      <c r="E47" s="498"/>
      <c r="F47" s="189">
        <f t="shared" si="2"/>
        <v>0</v>
      </c>
    </row>
    <row r="48" spans="1:6" ht="19.899999999999999" customHeight="1" thickBot="1">
      <c r="A48" s="137" t="s">
        <v>38</v>
      </c>
      <c r="B48" s="114" t="s">
        <v>22</v>
      </c>
      <c r="C48" s="127"/>
      <c r="D48" s="168"/>
      <c r="E48" s="190"/>
      <c r="F48" s="191">
        <f>SUM(F39:F47)</f>
        <v>0</v>
      </c>
    </row>
    <row r="49" spans="1:6" ht="13.5" thickBot="1">
      <c r="A49" s="148"/>
      <c r="B49" s="106"/>
      <c r="C49" s="121"/>
      <c r="D49" s="161"/>
      <c r="E49" s="178"/>
      <c r="F49" s="178"/>
    </row>
    <row r="50" spans="1:6" ht="19.899999999999999" customHeight="1" thickBot="1">
      <c r="A50" s="149"/>
      <c r="B50" s="115" t="s">
        <v>39</v>
      </c>
      <c r="C50" s="128"/>
      <c r="D50" s="169"/>
      <c r="E50" s="192"/>
      <c r="F50" s="193"/>
    </row>
    <row r="51" spans="1:6" ht="76.5">
      <c r="A51" s="146"/>
      <c r="B51" s="108" t="s">
        <v>8</v>
      </c>
      <c r="C51" s="123"/>
      <c r="D51" s="163"/>
      <c r="E51" s="181"/>
      <c r="F51" s="182"/>
    </row>
    <row r="52" spans="1:6" ht="25.5">
      <c r="A52" s="147" t="s">
        <v>99</v>
      </c>
      <c r="B52" s="86" t="s">
        <v>41</v>
      </c>
      <c r="C52" s="120" t="s">
        <v>15</v>
      </c>
      <c r="D52" s="158">
        <v>7</v>
      </c>
      <c r="E52" s="496"/>
      <c r="F52" s="177">
        <f>D52*E52</f>
        <v>0</v>
      </c>
    </row>
    <row r="53" spans="1:6" ht="25.5">
      <c r="A53" s="147" t="s">
        <v>100</v>
      </c>
      <c r="B53" s="86" t="s">
        <v>59</v>
      </c>
      <c r="C53" s="120" t="s">
        <v>28</v>
      </c>
      <c r="D53" s="158">
        <v>12</v>
      </c>
      <c r="E53" s="496"/>
      <c r="F53" s="177">
        <f t="shared" ref="F53:F60" si="3">D53*E53</f>
        <v>0</v>
      </c>
    </row>
    <row r="54" spans="1:6" ht="25.5">
      <c r="A54" s="147" t="s">
        <v>101</v>
      </c>
      <c r="B54" s="416" t="s">
        <v>42</v>
      </c>
      <c r="C54" s="374" t="s">
        <v>9</v>
      </c>
      <c r="D54" s="373">
        <v>224.1</v>
      </c>
      <c r="E54" s="496"/>
      <c r="F54" s="177">
        <f t="shared" si="3"/>
        <v>0</v>
      </c>
    </row>
    <row r="55" spans="1:6" ht="25.5">
      <c r="A55" s="147" t="s">
        <v>102</v>
      </c>
      <c r="B55" s="419" t="s">
        <v>424</v>
      </c>
      <c r="C55" s="120" t="s">
        <v>262</v>
      </c>
      <c r="D55" s="158">
        <v>5</v>
      </c>
      <c r="E55" s="496"/>
      <c r="F55" s="177">
        <f t="shared" si="3"/>
        <v>0</v>
      </c>
    </row>
    <row r="56" spans="1:6" ht="25.5">
      <c r="A56" s="147" t="s">
        <v>103</v>
      </c>
      <c r="B56" s="419" t="s">
        <v>425</v>
      </c>
      <c r="C56" s="120" t="s">
        <v>262</v>
      </c>
      <c r="D56" s="158">
        <v>5</v>
      </c>
      <c r="E56" s="496"/>
      <c r="F56" s="177">
        <f t="shared" si="3"/>
        <v>0</v>
      </c>
    </row>
    <row r="57" spans="1:6" ht="51">
      <c r="A57" s="147" t="s">
        <v>104</v>
      </c>
      <c r="B57" s="299" t="s">
        <v>60</v>
      </c>
      <c r="C57" s="374" t="s">
        <v>9</v>
      </c>
      <c r="D57" s="373">
        <v>2</v>
      </c>
      <c r="E57" s="496"/>
      <c r="F57" s="177">
        <f t="shared" si="3"/>
        <v>0</v>
      </c>
    </row>
    <row r="58" spans="1:6" ht="38.25">
      <c r="A58" s="154" t="s">
        <v>105</v>
      </c>
      <c r="B58" s="299" t="s">
        <v>268</v>
      </c>
      <c r="C58" s="374" t="s">
        <v>6</v>
      </c>
      <c r="D58" s="373">
        <v>1</v>
      </c>
      <c r="E58" s="496"/>
      <c r="F58" s="177">
        <f t="shared" ref="F58" si="4">D58*E58</f>
        <v>0</v>
      </c>
    </row>
    <row r="59" spans="1:6" ht="38.25">
      <c r="A59" s="147" t="s">
        <v>106</v>
      </c>
      <c r="B59" s="416" t="s">
        <v>426</v>
      </c>
      <c r="C59" s="374" t="s">
        <v>9</v>
      </c>
      <c r="D59" s="373">
        <v>224.1</v>
      </c>
      <c r="E59" s="496"/>
      <c r="F59" s="177">
        <f t="shared" si="3"/>
        <v>0</v>
      </c>
    </row>
    <row r="60" spans="1:6" ht="102.75" thickBot="1">
      <c r="A60" s="154" t="s">
        <v>107</v>
      </c>
      <c r="B60" s="417" t="s">
        <v>47</v>
      </c>
      <c r="C60" s="120" t="s">
        <v>9</v>
      </c>
      <c r="D60" s="158">
        <v>224.1</v>
      </c>
      <c r="E60" s="496"/>
      <c r="F60" s="177">
        <f t="shared" si="3"/>
        <v>0</v>
      </c>
    </row>
    <row r="61" spans="1:6" ht="19.899999999999999" customHeight="1" thickBot="1">
      <c r="A61" s="138" t="s">
        <v>40</v>
      </c>
      <c r="B61" s="116" t="s">
        <v>10</v>
      </c>
      <c r="C61" s="129"/>
      <c r="D61" s="170"/>
      <c r="E61" s="194"/>
      <c r="F61" s="195">
        <f>SUM(F52:F60)</f>
        <v>0</v>
      </c>
    </row>
    <row r="62" spans="1:6" ht="13.5" thickBot="1">
      <c r="D62" s="171"/>
    </row>
    <row r="63" spans="1:6" ht="19.899999999999999" customHeight="1" thickBot="1">
      <c r="A63" s="139"/>
      <c r="B63" s="140" t="s">
        <v>254</v>
      </c>
      <c r="C63" s="141"/>
      <c r="D63" s="142"/>
      <c r="E63" s="143"/>
      <c r="F63" s="144">
        <f>F11+F36+F48+F61</f>
        <v>0</v>
      </c>
    </row>
    <row r="64" spans="1:6">
      <c r="D64" s="171"/>
    </row>
    <row r="65" spans="1:6">
      <c r="D65" s="171"/>
    </row>
    <row r="66" spans="1:6">
      <c r="D66" s="171"/>
    </row>
    <row r="67" spans="1:6">
      <c r="D67" s="171"/>
    </row>
    <row r="68" spans="1:6">
      <c r="D68" s="171"/>
    </row>
    <row r="69" spans="1:6">
      <c r="D69" s="171"/>
    </row>
    <row r="70" spans="1:6">
      <c r="D70" s="171"/>
    </row>
    <row r="71" spans="1:6">
      <c r="D71" s="171"/>
    </row>
    <row r="72" spans="1:6">
      <c r="D72" s="171"/>
    </row>
    <row r="73" spans="1:6">
      <c r="D73" s="171"/>
    </row>
    <row r="74" spans="1:6">
      <c r="D74" s="171"/>
    </row>
    <row r="75" spans="1:6">
      <c r="D75" s="171"/>
    </row>
    <row r="76" spans="1:6">
      <c r="A76" s="118"/>
      <c r="B76" s="396"/>
      <c r="D76" s="171"/>
      <c r="E76" s="396"/>
      <c r="F76" s="396"/>
    </row>
    <row r="77" spans="1:6">
      <c r="A77" s="118"/>
      <c r="B77" s="396"/>
      <c r="D77" s="171"/>
      <c r="E77" s="396"/>
      <c r="F77" s="396"/>
    </row>
    <row r="78" spans="1:6">
      <c r="A78" s="118"/>
      <c r="B78" s="396"/>
      <c r="D78" s="171"/>
      <c r="E78" s="396"/>
      <c r="F78" s="396"/>
    </row>
    <row r="79" spans="1:6">
      <c r="A79" s="118"/>
      <c r="B79" s="396"/>
      <c r="D79" s="171"/>
      <c r="E79" s="396"/>
      <c r="F79" s="396"/>
    </row>
    <row r="80" spans="1:6">
      <c r="A80" s="118"/>
      <c r="B80" s="396"/>
      <c r="D80" s="171"/>
      <c r="E80" s="396"/>
      <c r="F80" s="396"/>
    </row>
    <row r="81" spans="1:6">
      <c r="A81" s="118"/>
      <c r="B81" s="396"/>
      <c r="D81" s="171"/>
      <c r="E81" s="396"/>
      <c r="F81" s="396"/>
    </row>
    <row r="82" spans="1:6">
      <c r="A82" s="118"/>
      <c r="B82" s="396"/>
      <c r="D82" s="171"/>
      <c r="E82" s="396"/>
      <c r="F82" s="396"/>
    </row>
    <row r="83" spans="1:6">
      <c r="A83" s="118"/>
      <c r="B83" s="396"/>
      <c r="D83" s="171"/>
      <c r="E83" s="396"/>
      <c r="F83" s="396"/>
    </row>
    <row r="84" spans="1:6">
      <c r="A84" s="118"/>
      <c r="B84" s="396"/>
      <c r="D84" s="171"/>
      <c r="E84" s="396"/>
      <c r="F84" s="396"/>
    </row>
    <row r="85" spans="1:6">
      <c r="A85" s="118"/>
      <c r="B85" s="396"/>
      <c r="D85" s="171"/>
      <c r="E85" s="396"/>
      <c r="F85" s="396"/>
    </row>
    <row r="86" spans="1:6">
      <c r="A86" s="118"/>
      <c r="B86" s="396"/>
      <c r="D86" s="171"/>
      <c r="E86" s="396"/>
      <c r="F86" s="396"/>
    </row>
    <row r="87" spans="1:6">
      <c r="A87" s="118"/>
      <c r="B87" s="396"/>
      <c r="D87" s="171"/>
      <c r="E87" s="396"/>
      <c r="F87" s="396"/>
    </row>
    <row r="88" spans="1:6">
      <c r="A88" s="118"/>
      <c r="B88" s="396"/>
      <c r="D88" s="171"/>
      <c r="E88" s="396"/>
      <c r="F88" s="396"/>
    </row>
    <row r="89" spans="1:6">
      <c r="A89" s="118"/>
      <c r="B89" s="396"/>
      <c r="D89" s="171"/>
      <c r="E89" s="396"/>
      <c r="F89" s="396"/>
    </row>
    <row r="90" spans="1:6">
      <c r="A90" s="118"/>
      <c r="B90" s="396"/>
      <c r="D90" s="171"/>
      <c r="E90" s="396"/>
      <c r="F90" s="396"/>
    </row>
  </sheetData>
  <sheetProtection algorithmName="SHA-512" hashValue="21pplDwUE9Rwuv6rbriMSS7wV7oT+vdkVNk9JlEasVKr7jmnG5g5Ds91mCSoSf/IPBh4hta/6GQPek7CtWGyNw==" saltValue="9pgjG1y8DxZodCgXnyuG5Q==" spinCount="100000" sheet="1" objects="1" scenarios="1"/>
  <phoneticPr fontId="57" type="noConversion"/>
  <pageMargins left="0.7" right="0.7" top="0.75" bottom="0.75" header="0.3" footer="0.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7"/>
  <sheetViews>
    <sheetView view="pageBreakPreview" zoomScaleNormal="100" zoomScaleSheetLayoutView="100" workbookViewId="0">
      <selection activeCell="E41" sqref="E41:E47"/>
    </sheetView>
  </sheetViews>
  <sheetFormatPr defaultColWidth="9.140625" defaultRowHeight="14.25"/>
  <cols>
    <col min="1" max="1" width="5.85546875" style="84" customWidth="1"/>
    <col min="2" max="2" width="44.42578125" style="341" customWidth="1"/>
    <col min="3" max="3" width="6.5703125" style="328" bestFit="1" customWidth="1"/>
    <col min="4" max="4" width="8.42578125" style="89" bestFit="1" customWidth="1"/>
    <col min="5" max="5" width="10.5703125" style="172" customWidth="1"/>
    <col min="6" max="6" width="13.140625" style="172" customWidth="1"/>
    <col min="7" max="7" width="9.140625" style="437"/>
    <col min="8" max="16384" width="9.140625" style="397"/>
  </cols>
  <sheetData>
    <row r="1" spans="1:7" ht="19.899999999999999" customHeight="1">
      <c r="A1" s="326" t="s">
        <v>125</v>
      </c>
      <c r="B1" s="327" t="s">
        <v>126</v>
      </c>
    </row>
    <row r="2" spans="1:7" ht="15" thickBot="1">
      <c r="A2" s="326"/>
      <c r="B2" s="327"/>
    </row>
    <row r="3" spans="1:7" ht="26.25" thickBot="1">
      <c r="A3" s="318" t="s">
        <v>0</v>
      </c>
      <c r="B3" s="308" t="s">
        <v>1</v>
      </c>
      <c r="C3" s="308" t="s">
        <v>2</v>
      </c>
      <c r="D3" s="309" t="s">
        <v>3</v>
      </c>
      <c r="E3" s="418" t="s">
        <v>4</v>
      </c>
      <c r="F3" s="173" t="s">
        <v>5</v>
      </c>
    </row>
    <row r="4" spans="1:7" s="399" customFormat="1" ht="15" thickBot="1">
      <c r="A4" s="329"/>
      <c r="B4" s="330"/>
      <c r="C4" s="330"/>
      <c r="D4" s="293"/>
      <c r="E4" s="276"/>
      <c r="F4" s="278"/>
      <c r="G4" s="438"/>
    </row>
    <row r="5" spans="1:7" ht="19.899999999999999" customHeight="1" thickBot="1">
      <c r="A5" s="77"/>
      <c r="B5" s="426" t="s">
        <v>29</v>
      </c>
      <c r="C5" s="427"/>
      <c r="D5" s="428"/>
      <c r="E5" s="384"/>
      <c r="F5" s="385"/>
    </row>
    <row r="6" spans="1:7" ht="25.5">
      <c r="A6" s="78" t="s">
        <v>62</v>
      </c>
      <c r="B6" s="331" t="s">
        <v>45</v>
      </c>
      <c r="C6" s="294" t="s">
        <v>9</v>
      </c>
      <c r="D6" s="90">
        <v>69.3</v>
      </c>
      <c r="E6" s="492"/>
      <c r="F6" s="177">
        <f t="shared" ref="F6:F7" si="0">D6*E6</f>
        <v>0</v>
      </c>
    </row>
    <row r="7" spans="1:7" ht="26.25" thickBot="1">
      <c r="A7" s="342" t="s">
        <v>69</v>
      </c>
      <c r="B7" s="429" t="s">
        <v>24</v>
      </c>
      <c r="C7" s="430" t="s">
        <v>6</v>
      </c>
      <c r="D7" s="431">
        <v>3</v>
      </c>
      <c r="E7" s="493"/>
      <c r="F7" s="272">
        <f t="shared" si="0"/>
        <v>0</v>
      </c>
    </row>
    <row r="8" spans="1:7" ht="19.899999999999999" customHeight="1" thickBot="1">
      <c r="A8" s="433" t="s">
        <v>34</v>
      </c>
      <c r="B8" s="434" t="s">
        <v>12</v>
      </c>
      <c r="C8" s="435"/>
      <c r="D8" s="436"/>
      <c r="E8" s="394"/>
      <c r="F8" s="395">
        <f>SUM(F6:F7)</f>
        <v>0</v>
      </c>
      <c r="G8" s="397"/>
    </row>
    <row r="9" spans="1:7" ht="15" thickBot="1">
      <c r="A9" s="432"/>
      <c r="B9" s="314"/>
      <c r="C9" s="336"/>
      <c r="D9" s="96"/>
      <c r="E9" s="185"/>
      <c r="F9" s="389"/>
      <c r="G9" s="397"/>
    </row>
    <row r="10" spans="1:7" ht="19.899999999999999" customHeight="1" thickBot="1">
      <c r="A10" s="81"/>
      <c r="B10" s="311" t="s">
        <v>35</v>
      </c>
      <c r="C10" s="333"/>
      <c r="D10" s="93"/>
      <c r="E10" s="179"/>
      <c r="F10" s="180"/>
      <c r="G10" s="397"/>
    </row>
    <row r="11" spans="1:7" ht="63.75">
      <c r="A11" s="82"/>
      <c r="B11" s="312" t="s">
        <v>48</v>
      </c>
      <c r="C11" s="334"/>
      <c r="D11" s="94"/>
      <c r="E11" s="181"/>
      <c r="F11" s="182"/>
      <c r="G11" s="397"/>
    </row>
    <row r="12" spans="1:7" ht="38.25">
      <c r="A12" s="82"/>
      <c r="B12" s="313" t="s">
        <v>21</v>
      </c>
      <c r="C12" s="294"/>
      <c r="D12" s="91"/>
      <c r="E12" s="176"/>
      <c r="F12" s="177"/>
      <c r="G12" s="397"/>
    </row>
    <row r="13" spans="1:7" ht="63.75">
      <c r="A13" s="78"/>
      <c r="B13" s="313" t="s">
        <v>119</v>
      </c>
      <c r="C13" s="294"/>
      <c r="D13" s="91"/>
      <c r="E13" s="176"/>
      <c r="F13" s="177"/>
      <c r="G13" s="397"/>
    </row>
    <row r="14" spans="1:7" ht="38.25">
      <c r="A14" s="78" t="s">
        <v>71</v>
      </c>
      <c r="B14" s="331" t="s">
        <v>50</v>
      </c>
      <c r="C14" s="294" t="s">
        <v>402</v>
      </c>
      <c r="D14" s="90">
        <v>16</v>
      </c>
      <c r="E14" s="492"/>
      <c r="F14" s="177">
        <f>D14*E14</f>
        <v>0</v>
      </c>
      <c r="G14" s="397"/>
    </row>
    <row r="15" spans="1:7" ht="51">
      <c r="A15" s="79" t="s">
        <v>72</v>
      </c>
      <c r="B15" s="439" t="s">
        <v>258</v>
      </c>
      <c r="C15" s="294"/>
      <c r="D15" s="91"/>
      <c r="E15" s="492"/>
      <c r="F15" s="177">
        <f t="shared" ref="F15:F25" si="1">D15*E15</f>
        <v>0</v>
      </c>
      <c r="G15" s="397"/>
    </row>
    <row r="16" spans="1:7">
      <c r="A16" s="78"/>
      <c r="B16" s="331" t="s">
        <v>54</v>
      </c>
      <c r="C16" s="294" t="s">
        <v>402</v>
      </c>
      <c r="D16" s="90">
        <v>118</v>
      </c>
      <c r="E16" s="492"/>
      <c r="F16" s="177">
        <f t="shared" si="1"/>
        <v>0</v>
      </c>
      <c r="G16" s="397"/>
    </row>
    <row r="17" spans="1:7" ht="38.25">
      <c r="A17" s="78" t="s">
        <v>73</v>
      </c>
      <c r="B17" s="440" t="s">
        <v>25</v>
      </c>
      <c r="C17" s="306" t="s">
        <v>401</v>
      </c>
      <c r="D17" s="90">
        <v>233</v>
      </c>
      <c r="E17" s="492"/>
      <c r="F17" s="177">
        <f t="shared" si="1"/>
        <v>0</v>
      </c>
      <c r="G17" s="397"/>
    </row>
    <row r="18" spans="1:7" ht="38.25">
      <c r="A18" s="79" t="s">
        <v>74</v>
      </c>
      <c r="B18" s="331" t="s">
        <v>44</v>
      </c>
      <c r="C18" s="306" t="s">
        <v>401</v>
      </c>
      <c r="D18" s="90">
        <v>80</v>
      </c>
      <c r="E18" s="492"/>
      <c r="F18" s="272">
        <f t="shared" si="1"/>
        <v>0</v>
      </c>
      <c r="G18" s="397"/>
    </row>
    <row r="19" spans="1:7" ht="51">
      <c r="A19" s="78" t="s">
        <v>75</v>
      </c>
      <c r="B19" s="439" t="s">
        <v>113</v>
      </c>
      <c r="C19" s="294" t="s">
        <v>402</v>
      </c>
      <c r="D19" s="90">
        <v>9.01</v>
      </c>
      <c r="E19" s="492"/>
      <c r="F19" s="176">
        <f t="shared" si="1"/>
        <v>0</v>
      </c>
      <c r="G19" s="397"/>
    </row>
    <row r="20" spans="1:7" ht="63.75">
      <c r="A20" s="79" t="s">
        <v>76</v>
      </c>
      <c r="B20" s="439" t="s">
        <v>414</v>
      </c>
      <c r="C20" s="294" t="s">
        <v>402</v>
      </c>
      <c r="D20" s="90">
        <v>24.26</v>
      </c>
      <c r="E20" s="492"/>
      <c r="F20" s="176">
        <f t="shared" si="1"/>
        <v>0</v>
      </c>
      <c r="G20" s="397"/>
    </row>
    <row r="21" spans="1:7" ht="89.25">
      <c r="A21" s="78" t="s">
        <v>77</v>
      </c>
      <c r="B21" s="331" t="s">
        <v>111</v>
      </c>
      <c r="C21" s="294" t="s">
        <v>402</v>
      </c>
      <c r="D21" s="90">
        <v>82.5</v>
      </c>
      <c r="E21" s="492"/>
      <c r="F21" s="176">
        <f t="shared" si="1"/>
        <v>0</v>
      </c>
      <c r="G21" s="397"/>
    </row>
    <row r="22" spans="1:7" ht="38.25">
      <c r="A22" s="78" t="s">
        <v>78</v>
      </c>
      <c r="B22" s="440" t="s">
        <v>416</v>
      </c>
      <c r="C22" s="294" t="s">
        <v>9</v>
      </c>
      <c r="D22" s="90">
        <v>69.3</v>
      </c>
      <c r="E22" s="492"/>
      <c r="F22" s="176">
        <f t="shared" si="1"/>
        <v>0</v>
      </c>
      <c r="G22" s="397"/>
    </row>
    <row r="23" spans="1:7" ht="38.25">
      <c r="A23" s="78" t="s">
        <v>79</v>
      </c>
      <c r="B23" s="440" t="s">
        <v>52</v>
      </c>
      <c r="C23" s="294" t="s">
        <v>402</v>
      </c>
      <c r="D23" s="90">
        <v>49.5</v>
      </c>
      <c r="E23" s="492"/>
      <c r="F23" s="176">
        <f t="shared" si="1"/>
        <v>0</v>
      </c>
      <c r="G23" s="397"/>
    </row>
    <row r="24" spans="1:7" ht="38.25">
      <c r="A24" s="78" t="s">
        <v>80</v>
      </c>
      <c r="B24" s="439" t="s">
        <v>57</v>
      </c>
      <c r="C24" s="306" t="s">
        <v>402</v>
      </c>
      <c r="D24" s="90">
        <v>16</v>
      </c>
      <c r="E24" s="492"/>
      <c r="F24" s="177">
        <f t="shared" si="1"/>
        <v>0</v>
      </c>
      <c r="G24" s="397"/>
    </row>
    <row r="25" spans="1:7" ht="26.25" thickBot="1">
      <c r="A25" s="78" t="s">
        <v>81</v>
      </c>
      <c r="B25" s="439" t="s">
        <v>70</v>
      </c>
      <c r="C25" s="306" t="s">
        <v>401</v>
      </c>
      <c r="D25" s="90">
        <v>80</v>
      </c>
      <c r="E25" s="492"/>
      <c r="F25" s="177">
        <f t="shared" si="1"/>
        <v>0</v>
      </c>
      <c r="G25" s="397"/>
    </row>
    <row r="26" spans="1:7" ht="19.899999999999999" customHeight="1" thickBot="1">
      <c r="A26" s="323" t="s">
        <v>36</v>
      </c>
      <c r="B26" s="324" t="s">
        <v>11</v>
      </c>
      <c r="C26" s="335"/>
      <c r="D26" s="95"/>
      <c r="E26" s="183"/>
      <c r="F26" s="184">
        <f>SUM(F14:F25)</f>
        <v>0</v>
      </c>
      <c r="G26" s="397"/>
    </row>
    <row r="27" spans="1:7" ht="15" thickBot="1">
      <c r="A27" s="80"/>
      <c r="B27" s="314"/>
      <c r="C27" s="336"/>
      <c r="D27" s="96"/>
      <c r="E27" s="185"/>
      <c r="F27" s="178"/>
      <c r="G27" s="397"/>
    </row>
    <row r="28" spans="1:7" ht="19.899999999999999" customHeight="1" thickBot="1">
      <c r="A28" s="83"/>
      <c r="B28" s="315" t="s">
        <v>37</v>
      </c>
      <c r="C28" s="337"/>
      <c r="D28" s="97"/>
      <c r="E28" s="186"/>
      <c r="F28" s="187"/>
      <c r="G28" s="397"/>
    </row>
    <row r="29" spans="1:7" ht="63.75">
      <c r="A29" s="82"/>
      <c r="B29" s="316" t="s">
        <v>20</v>
      </c>
      <c r="C29" s="304"/>
      <c r="D29" s="98"/>
      <c r="E29" s="174"/>
      <c r="F29" s="175"/>
      <c r="G29" s="397"/>
    </row>
    <row r="30" spans="1:7" ht="76.5">
      <c r="A30" s="78" t="s">
        <v>93</v>
      </c>
      <c r="B30" s="440" t="s">
        <v>121</v>
      </c>
      <c r="C30" s="294" t="s">
        <v>9</v>
      </c>
      <c r="D30" s="90">
        <v>69.3</v>
      </c>
      <c r="E30" s="494"/>
      <c r="F30" s="189">
        <f>D30*E30</f>
        <v>0</v>
      </c>
      <c r="G30" s="397"/>
    </row>
    <row r="31" spans="1:7" ht="216.75">
      <c r="A31" s="79" t="s">
        <v>94</v>
      </c>
      <c r="B31" s="331" t="s">
        <v>127</v>
      </c>
      <c r="C31" s="294"/>
      <c r="D31" s="90"/>
      <c r="E31" s="188"/>
      <c r="F31" s="189">
        <f t="shared" ref="F31:F36" si="2">D31*E31</f>
        <v>0</v>
      </c>
      <c r="G31" s="397"/>
    </row>
    <row r="32" spans="1:7">
      <c r="A32" s="78"/>
      <c r="B32" s="441" t="s">
        <v>26</v>
      </c>
      <c r="C32" s="294" t="s">
        <v>6</v>
      </c>
      <c r="D32" s="90">
        <v>1</v>
      </c>
      <c r="E32" s="494"/>
      <c r="F32" s="189">
        <f t="shared" si="2"/>
        <v>0</v>
      </c>
      <c r="G32" s="397"/>
    </row>
    <row r="33" spans="1:7" ht="102">
      <c r="A33" s="79" t="s">
        <v>95</v>
      </c>
      <c r="B33" s="331" t="s">
        <v>404</v>
      </c>
      <c r="C33" s="294" t="s">
        <v>6</v>
      </c>
      <c r="D33" s="90">
        <v>1</v>
      </c>
      <c r="E33" s="494"/>
      <c r="F33" s="189">
        <f t="shared" si="2"/>
        <v>0</v>
      </c>
      <c r="G33" s="397"/>
    </row>
    <row r="34" spans="1:7" ht="51">
      <c r="A34" s="79" t="s">
        <v>96</v>
      </c>
      <c r="B34" s="331" t="s">
        <v>58</v>
      </c>
      <c r="C34" s="294" t="s">
        <v>6</v>
      </c>
      <c r="D34" s="90">
        <v>1</v>
      </c>
      <c r="E34" s="494"/>
      <c r="F34" s="189">
        <f t="shared" si="2"/>
        <v>0</v>
      </c>
      <c r="G34" s="397"/>
    </row>
    <row r="35" spans="1:7" ht="51">
      <c r="A35" s="79" t="s">
        <v>97</v>
      </c>
      <c r="B35" s="442" t="s">
        <v>112</v>
      </c>
      <c r="C35" s="294" t="s">
        <v>6</v>
      </c>
      <c r="D35" s="99">
        <v>1</v>
      </c>
      <c r="E35" s="494"/>
      <c r="F35" s="189">
        <f t="shared" si="2"/>
        <v>0</v>
      </c>
      <c r="G35" s="397"/>
    </row>
    <row r="36" spans="1:7" ht="90" thickBot="1">
      <c r="A36" s="78" t="s">
        <v>98</v>
      </c>
      <c r="B36" s="331" t="s">
        <v>55</v>
      </c>
      <c r="C36" s="294" t="s">
        <v>9</v>
      </c>
      <c r="D36" s="90">
        <v>5</v>
      </c>
      <c r="E36" s="494"/>
      <c r="F36" s="189">
        <f t="shared" si="2"/>
        <v>0</v>
      </c>
      <c r="G36" s="397"/>
    </row>
    <row r="37" spans="1:7" ht="19.899999999999999" customHeight="1" thickBot="1">
      <c r="A37" s="321" t="s">
        <v>38</v>
      </c>
      <c r="B37" s="322" t="s">
        <v>22</v>
      </c>
      <c r="C37" s="338"/>
      <c r="D37" s="100"/>
      <c r="E37" s="190"/>
      <c r="F37" s="191">
        <f>SUM(F30:F36)</f>
        <v>0</v>
      </c>
      <c r="G37" s="397"/>
    </row>
    <row r="38" spans="1:7" ht="15" thickBot="1">
      <c r="A38" s="80"/>
      <c r="B38" s="310"/>
      <c r="C38" s="332"/>
      <c r="D38" s="92"/>
      <c r="E38" s="178"/>
      <c r="F38" s="178"/>
      <c r="G38" s="397"/>
    </row>
    <row r="39" spans="1:7" ht="19.899999999999999" customHeight="1" thickBot="1">
      <c r="A39" s="81"/>
      <c r="B39" s="317" t="s">
        <v>39</v>
      </c>
      <c r="C39" s="339"/>
      <c r="D39" s="101"/>
      <c r="E39" s="192"/>
      <c r="F39" s="193"/>
      <c r="G39" s="397"/>
    </row>
    <row r="40" spans="1:7" ht="76.5">
      <c r="A40" s="78"/>
      <c r="B40" s="312" t="s">
        <v>8</v>
      </c>
      <c r="C40" s="334"/>
      <c r="D40" s="94"/>
      <c r="E40" s="181"/>
      <c r="F40" s="182"/>
      <c r="G40" s="397"/>
    </row>
    <row r="41" spans="1:7" ht="25.5">
      <c r="A41" s="79" t="s">
        <v>99</v>
      </c>
      <c r="B41" s="331" t="s">
        <v>41</v>
      </c>
      <c r="C41" s="294" t="s">
        <v>15</v>
      </c>
      <c r="D41" s="90">
        <v>1</v>
      </c>
      <c r="E41" s="496"/>
      <c r="F41" s="177">
        <f>D41*E41</f>
        <v>0</v>
      </c>
      <c r="G41" s="397"/>
    </row>
    <row r="42" spans="1:7" ht="25.5">
      <c r="A42" s="79" t="s">
        <v>100</v>
      </c>
      <c r="B42" s="331" t="s">
        <v>59</v>
      </c>
      <c r="C42" s="294" t="s">
        <v>28</v>
      </c>
      <c r="D42" s="90">
        <v>2</v>
      </c>
      <c r="E42" s="496"/>
      <c r="F42" s="177">
        <f t="shared" ref="F42:F47" si="3">D42*E42</f>
        <v>0</v>
      </c>
      <c r="G42" s="397"/>
    </row>
    <row r="43" spans="1:7" ht="25.5">
      <c r="A43" s="79" t="s">
        <v>101</v>
      </c>
      <c r="B43" s="443" t="s">
        <v>42</v>
      </c>
      <c r="C43" s="306" t="s">
        <v>9</v>
      </c>
      <c r="D43" s="102">
        <v>69.3</v>
      </c>
      <c r="E43" s="496"/>
      <c r="F43" s="177">
        <f t="shared" si="3"/>
        <v>0</v>
      </c>
      <c r="G43" s="397"/>
    </row>
    <row r="44" spans="1:7" ht="38.25">
      <c r="A44" s="342" t="s">
        <v>102</v>
      </c>
      <c r="B44" s="443" t="s">
        <v>427</v>
      </c>
      <c r="C44" s="306" t="s">
        <v>9</v>
      </c>
      <c r="D44" s="102">
        <v>69.3</v>
      </c>
      <c r="E44" s="496"/>
      <c r="F44" s="177">
        <f t="shared" ref="F44:F45" si="4">D44*E44</f>
        <v>0</v>
      </c>
      <c r="G44" s="397"/>
    </row>
    <row r="45" spans="1:7" ht="38.25">
      <c r="A45" s="342" t="s">
        <v>103</v>
      </c>
      <c r="B45" s="442" t="s">
        <v>268</v>
      </c>
      <c r="C45" s="306" t="s">
        <v>6</v>
      </c>
      <c r="D45" s="102">
        <v>1</v>
      </c>
      <c r="E45" s="496"/>
      <c r="F45" s="177">
        <f t="shared" si="4"/>
        <v>0</v>
      </c>
      <c r="G45" s="397"/>
    </row>
    <row r="46" spans="1:7" ht="51">
      <c r="A46" s="79" t="s">
        <v>104</v>
      </c>
      <c r="B46" s="442" t="s">
        <v>269</v>
      </c>
      <c r="C46" s="306" t="s">
        <v>9</v>
      </c>
      <c r="D46" s="90">
        <v>69.3</v>
      </c>
      <c r="E46" s="496"/>
      <c r="F46" s="177">
        <f t="shared" si="3"/>
        <v>0</v>
      </c>
      <c r="G46" s="397"/>
    </row>
    <row r="47" spans="1:7" ht="102.75" thickBot="1">
      <c r="A47" s="79" t="s">
        <v>105</v>
      </c>
      <c r="B47" s="444" t="s">
        <v>410</v>
      </c>
      <c r="C47" s="294" t="s">
        <v>9</v>
      </c>
      <c r="D47" s="90">
        <v>69.3</v>
      </c>
      <c r="E47" s="496"/>
      <c r="F47" s="177">
        <f t="shared" si="3"/>
        <v>0</v>
      </c>
      <c r="G47" s="397"/>
    </row>
    <row r="48" spans="1:7" ht="19.899999999999999" customHeight="1" thickBot="1">
      <c r="A48" s="319" t="s">
        <v>40</v>
      </c>
      <c r="B48" s="320" t="s">
        <v>10</v>
      </c>
      <c r="C48" s="340"/>
      <c r="D48" s="103"/>
      <c r="E48" s="194"/>
      <c r="F48" s="195">
        <f>SUM(F41:F47)</f>
        <v>0</v>
      </c>
      <c r="G48" s="397"/>
    </row>
    <row r="49" spans="1:7" ht="15" thickBot="1">
      <c r="D49" s="104"/>
      <c r="G49" s="397"/>
    </row>
    <row r="50" spans="1:7" ht="19.899999999999999" customHeight="1" thickBot="1">
      <c r="A50" s="130"/>
      <c r="B50" s="131" t="s">
        <v>255</v>
      </c>
      <c r="C50" s="132"/>
      <c r="D50" s="133"/>
      <c r="E50" s="143"/>
      <c r="F50" s="144">
        <f>F8+F26+F37+F48</f>
        <v>0</v>
      </c>
      <c r="G50" s="397"/>
    </row>
    <row r="51" spans="1:7">
      <c r="A51" s="328"/>
      <c r="B51" s="437"/>
      <c r="D51" s="104"/>
      <c r="E51" s="397"/>
      <c r="F51" s="397"/>
      <c r="G51" s="397"/>
    </row>
    <row r="52" spans="1:7">
      <c r="A52" s="328"/>
      <c r="B52" s="437"/>
      <c r="D52" s="104"/>
      <c r="E52" s="397"/>
      <c r="F52" s="397"/>
      <c r="G52" s="397"/>
    </row>
    <row r="53" spans="1:7">
      <c r="A53" s="328"/>
      <c r="B53" s="437"/>
      <c r="D53" s="104"/>
      <c r="E53" s="397"/>
      <c r="F53" s="397"/>
      <c r="G53" s="397"/>
    </row>
    <row r="54" spans="1:7">
      <c r="A54" s="328"/>
      <c r="B54" s="437"/>
      <c r="D54" s="104"/>
      <c r="E54" s="397"/>
      <c r="F54" s="397"/>
      <c r="G54" s="397"/>
    </row>
    <row r="55" spans="1:7">
      <c r="A55" s="328"/>
      <c r="B55" s="437"/>
      <c r="D55" s="104"/>
      <c r="E55" s="397"/>
      <c r="F55" s="397"/>
      <c r="G55" s="397"/>
    </row>
    <row r="56" spans="1:7">
      <c r="A56" s="328"/>
      <c r="B56" s="437"/>
      <c r="D56" s="104"/>
      <c r="E56" s="397"/>
      <c r="F56" s="397"/>
      <c r="G56" s="397"/>
    </row>
    <row r="57" spans="1:7">
      <c r="A57" s="328"/>
      <c r="B57" s="437"/>
      <c r="D57" s="104"/>
      <c r="E57" s="397"/>
      <c r="F57" s="397"/>
      <c r="G57" s="397"/>
    </row>
    <row r="58" spans="1:7">
      <c r="A58" s="328"/>
      <c r="B58" s="437"/>
      <c r="D58" s="104"/>
      <c r="E58" s="397"/>
      <c r="F58" s="397"/>
      <c r="G58" s="397"/>
    </row>
    <row r="59" spans="1:7">
      <c r="A59" s="328"/>
      <c r="B59" s="437"/>
      <c r="D59" s="104"/>
      <c r="E59" s="397"/>
      <c r="F59" s="397"/>
      <c r="G59" s="397"/>
    </row>
    <row r="60" spans="1:7">
      <c r="A60" s="328"/>
      <c r="B60" s="437"/>
      <c r="D60" s="104"/>
      <c r="E60" s="397"/>
      <c r="F60" s="397"/>
      <c r="G60" s="397"/>
    </row>
    <row r="61" spans="1:7">
      <c r="A61" s="328"/>
      <c r="B61" s="437"/>
      <c r="D61" s="104"/>
      <c r="E61" s="397"/>
      <c r="F61" s="397"/>
      <c r="G61" s="397"/>
    </row>
    <row r="62" spans="1:7">
      <c r="A62" s="328"/>
      <c r="B62" s="437"/>
      <c r="D62" s="104"/>
      <c r="E62" s="397"/>
      <c r="F62" s="397"/>
      <c r="G62" s="397"/>
    </row>
    <row r="63" spans="1:7">
      <c r="A63" s="328"/>
      <c r="B63" s="437"/>
      <c r="D63" s="104"/>
      <c r="E63" s="397"/>
      <c r="F63" s="397"/>
      <c r="G63" s="397"/>
    </row>
    <row r="64" spans="1:7">
      <c r="A64" s="328"/>
      <c r="B64" s="437"/>
      <c r="D64" s="104"/>
      <c r="E64" s="397"/>
      <c r="F64" s="397"/>
      <c r="G64" s="397"/>
    </row>
    <row r="65" spans="1:7">
      <c r="A65" s="328"/>
      <c r="B65" s="437"/>
      <c r="D65" s="104"/>
      <c r="E65" s="397"/>
      <c r="F65" s="397"/>
      <c r="G65" s="397"/>
    </row>
    <row r="66" spans="1:7">
      <c r="A66" s="328"/>
      <c r="B66" s="437"/>
      <c r="D66" s="104"/>
      <c r="E66" s="397"/>
      <c r="F66" s="397"/>
      <c r="G66" s="397"/>
    </row>
    <row r="67" spans="1:7">
      <c r="A67" s="328"/>
      <c r="B67" s="437"/>
      <c r="D67" s="104"/>
      <c r="E67" s="397"/>
      <c r="F67" s="397"/>
      <c r="G67" s="397"/>
    </row>
    <row r="68" spans="1:7">
      <c r="A68" s="328"/>
      <c r="B68" s="437"/>
      <c r="D68" s="104"/>
      <c r="E68" s="397"/>
      <c r="F68" s="397"/>
      <c r="G68" s="397"/>
    </row>
    <row r="69" spans="1:7">
      <c r="A69" s="328"/>
      <c r="B69" s="437"/>
      <c r="D69" s="104"/>
      <c r="E69" s="397"/>
      <c r="F69" s="397"/>
      <c r="G69" s="397"/>
    </row>
    <row r="70" spans="1:7">
      <c r="A70" s="328"/>
      <c r="B70" s="437"/>
      <c r="D70" s="104"/>
      <c r="E70" s="397"/>
      <c r="F70" s="397"/>
      <c r="G70" s="397"/>
    </row>
    <row r="71" spans="1:7">
      <c r="A71" s="328"/>
      <c r="B71" s="437"/>
      <c r="D71" s="104"/>
      <c r="E71" s="397"/>
      <c r="F71" s="397"/>
      <c r="G71" s="397"/>
    </row>
    <row r="72" spans="1:7">
      <c r="A72" s="328"/>
      <c r="B72" s="437"/>
      <c r="D72" s="104"/>
      <c r="E72" s="397"/>
      <c r="F72" s="397"/>
      <c r="G72" s="397"/>
    </row>
    <row r="73" spans="1:7">
      <c r="A73" s="328"/>
      <c r="B73" s="437"/>
      <c r="D73" s="104"/>
      <c r="E73" s="397"/>
      <c r="F73" s="397"/>
      <c r="G73" s="397"/>
    </row>
    <row r="74" spans="1:7">
      <c r="A74" s="328"/>
      <c r="B74" s="437"/>
      <c r="D74" s="104"/>
      <c r="E74" s="397"/>
      <c r="F74" s="397"/>
      <c r="G74" s="397"/>
    </row>
    <row r="75" spans="1:7">
      <c r="A75" s="328"/>
      <c r="B75" s="437"/>
      <c r="D75" s="104"/>
      <c r="E75" s="397"/>
      <c r="F75" s="397"/>
      <c r="G75" s="397"/>
    </row>
    <row r="76" spans="1:7">
      <c r="A76" s="328"/>
      <c r="B76" s="437"/>
      <c r="D76" s="104"/>
      <c r="E76" s="397"/>
      <c r="F76" s="397"/>
      <c r="G76" s="397"/>
    </row>
    <row r="77" spans="1:7">
      <c r="A77" s="328"/>
      <c r="B77" s="437"/>
      <c r="D77" s="104"/>
      <c r="E77" s="397"/>
      <c r="F77" s="397"/>
      <c r="G77" s="397"/>
    </row>
  </sheetData>
  <sheetProtection algorithmName="SHA-512" hashValue="ecQbUyqysvgG3bR3LpGrzU15YLd+xUaioIHI20PPw3nSMSvTGkYhWI6jy+J5fo3wG0IVSsZ47Q/fdlOnxcVbQA==" saltValue="JPL7zyQ74j25PR2LaP2cfQ==" spinCount="100000" sheet="1" objects="1" scenarios="1"/>
  <pageMargins left="0.7" right="0.7" top="0.75" bottom="0.75" header="0.3" footer="0.3"/>
  <pageSetup paperSize="9"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6FB-4EE2-4456-B66C-2AE2D9235205}">
  <dimension ref="A1:G174"/>
  <sheetViews>
    <sheetView tabSelected="1" view="pageBreakPreview" zoomScaleNormal="100" zoomScaleSheetLayoutView="100" workbookViewId="0">
      <pane ySplit="3" topLeftCell="A27" activePane="bottomLeft" state="frozen"/>
      <selection pane="bottomLeft" activeCell="J40" sqref="J40"/>
    </sheetView>
  </sheetViews>
  <sheetFormatPr defaultColWidth="9.140625" defaultRowHeight="15"/>
  <cols>
    <col min="1" max="1" width="8.140625" style="155" customWidth="1"/>
    <col min="2" max="2" width="42.28515625" style="469" customWidth="1"/>
    <col min="3" max="3" width="6.5703125" style="118" bestFit="1" customWidth="1"/>
    <col min="4" max="4" width="8.42578125" style="156" bestFit="1" customWidth="1"/>
    <col min="5" max="5" width="12.140625" style="172" customWidth="1"/>
    <col min="6" max="6" width="11.7109375" style="172" customWidth="1"/>
    <col min="7" max="7" width="9.140625" style="474"/>
    <col min="8" max="16384" width="9.140625" style="485"/>
  </cols>
  <sheetData>
    <row r="1" spans="1:6" s="474" customFormat="1" ht="19.899999999999999" customHeight="1">
      <c r="A1" s="76" t="s">
        <v>137</v>
      </c>
      <c r="B1" s="455" t="s">
        <v>131</v>
      </c>
      <c r="C1" s="118"/>
      <c r="D1" s="156"/>
      <c r="E1" s="172"/>
      <c r="F1" s="273"/>
    </row>
    <row r="2" spans="1:6" s="474" customFormat="1" ht="13.5" thickBot="1">
      <c r="A2" s="76"/>
      <c r="B2" s="455"/>
      <c r="C2" s="118"/>
      <c r="D2" s="156"/>
      <c r="E2" s="172"/>
      <c r="F2" s="223"/>
    </row>
    <row r="3" spans="1:6" s="474" customFormat="1" ht="26.25" thickBot="1">
      <c r="A3" s="134" t="s">
        <v>0</v>
      </c>
      <c r="B3" s="456" t="s">
        <v>1</v>
      </c>
      <c r="C3" s="105" t="s">
        <v>2</v>
      </c>
      <c r="D3" s="135" t="s">
        <v>3</v>
      </c>
      <c r="E3" s="418" t="s">
        <v>4</v>
      </c>
      <c r="F3" s="173" t="s">
        <v>5</v>
      </c>
    </row>
    <row r="4" spans="1:6" s="474" customFormat="1" ht="13.5" thickBot="1">
      <c r="A4" s="277"/>
      <c r="B4" s="457"/>
      <c r="C4" s="274"/>
      <c r="D4" s="275"/>
      <c r="E4" s="276"/>
      <c r="F4" s="278"/>
    </row>
    <row r="5" spans="1:6" s="474" customFormat="1" ht="19.899999999999999" customHeight="1" thickBot="1">
      <c r="A5" s="145"/>
      <c r="B5" s="458" t="s">
        <v>29</v>
      </c>
      <c r="C5" s="382"/>
      <c r="D5" s="383"/>
      <c r="E5" s="384"/>
      <c r="F5" s="385"/>
    </row>
    <row r="6" spans="1:6" s="474" customFormat="1" ht="26.25" thickBot="1">
      <c r="A6" s="150"/>
      <c r="B6" s="87" t="s">
        <v>138</v>
      </c>
      <c r="C6" s="445"/>
      <c r="D6" s="446">
        <v>0</v>
      </c>
      <c r="E6" s="447"/>
      <c r="F6" s="448">
        <f>D6*E6</f>
        <v>0</v>
      </c>
    </row>
    <row r="7" spans="1:6" s="474" customFormat="1" ht="19.899999999999999" customHeight="1" thickBot="1">
      <c r="A7" s="390" t="s">
        <v>34</v>
      </c>
      <c r="B7" s="459" t="s">
        <v>12</v>
      </c>
      <c r="C7" s="392"/>
      <c r="D7" s="393"/>
      <c r="E7" s="394"/>
      <c r="F7" s="395">
        <f>F6</f>
        <v>0</v>
      </c>
    </row>
    <row r="8" spans="1:6" s="474" customFormat="1" ht="13.5" thickBot="1">
      <c r="A8" s="449"/>
      <c r="B8" s="460"/>
      <c r="C8" s="450"/>
      <c r="D8" s="451"/>
      <c r="E8" s="452"/>
      <c r="F8" s="453"/>
    </row>
    <row r="9" spans="1:6" s="474" customFormat="1" ht="19.899999999999999" customHeight="1" thickBot="1">
      <c r="A9" s="149"/>
      <c r="B9" s="461" t="s">
        <v>35</v>
      </c>
      <c r="C9" s="122"/>
      <c r="D9" s="225"/>
      <c r="E9" s="179"/>
      <c r="F9" s="180"/>
    </row>
    <row r="10" spans="1:6" s="474" customFormat="1" ht="26.25" thickBot="1">
      <c r="A10" s="150"/>
      <c r="B10" s="87" t="s">
        <v>139</v>
      </c>
      <c r="C10" s="123"/>
      <c r="D10" s="159">
        <v>0</v>
      </c>
      <c r="E10" s="181"/>
      <c r="F10" s="182">
        <f>D10*E10</f>
        <v>0</v>
      </c>
    </row>
    <row r="11" spans="1:6" s="474" customFormat="1" ht="19.899999999999999" customHeight="1" thickBot="1">
      <c r="A11" s="136" t="s">
        <v>36</v>
      </c>
      <c r="B11" s="462" t="s">
        <v>11</v>
      </c>
      <c r="C11" s="124"/>
      <c r="D11" s="226"/>
      <c r="E11" s="183"/>
      <c r="F11" s="184">
        <f>F10</f>
        <v>0</v>
      </c>
    </row>
    <row r="12" spans="1:6" s="474" customFormat="1" ht="13.5" thickBot="1">
      <c r="A12" s="148"/>
      <c r="B12" s="463"/>
      <c r="C12" s="227"/>
      <c r="D12" s="228"/>
      <c r="E12" s="185"/>
      <c r="F12" s="178"/>
    </row>
    <row r="13" spans="1:6" s="474" customFormat="1" ht="19.899999999999999" customHeight="1" thickBot="1">
      <c r="A13" s="151"/>
      <c r="B13" s="112" t="s">
        <v>140</v>
      </c>
      <c r="C13" s="126"/>
      <c r="D13" s="229"/>
      <c r="E13" s="186"/>
      <c r="F13" s="187"/>
    </row>
    <row r="14" spans="1:6" s="474" customFormat="1" ht="63.75">
      <c r="A14" s="150"/>
      <c r="B14" s="113" t="s">
        <v>20</v>
      </c>
      <c r="C14" s="119"/>
      <c r="D14" s="157"/>
      <c r="E14" s="174"/>
      <c r="F14" s="175"/>
    </row>
    <row r="15" spans="1:6" s="474" customFormat="1" ht="25.5">
      <c r="A15" s="147" t="s">
        <v>93</v>
      </c>
      <c r="B15" s="475" t="s">
        <v>441</v>
      </c>
      <c r="C15" s="120" t="s">
        <v>438</v>
      </c>
      <c r="D15" s="158">
        <v>4</v>
      </c>
      <c r="E15" s="499"/>
      <c r="F15" s="476">
        <f>SUM(D15*E15)</f>
        <v>0</v>
      </c>
    </row>
    <row r="16" spans="1:6" s="474" customFormat="1" ht="115.5" thickBot="1">
      <c r="A16" s="454" t="s">
        <v>94</v>
      </c>
      <c r="B16" s="88" t="s">
        <v>428</v>
      </c>
      <c r="C16" s="120" t="s">
        <v>6</v>
      </c>
      <c r="D16" s="158">
        <v>1</v>
      </c>
      <c r="E16" s="494"/>
      <c r="F16" s="189">
        <f>D16*E16</f>
        <v>0</v>
      </c>
    </row>
    <row r="17" spans="1:6" s="474" customFormat="1" ht="19.899999999999999" customHeight="1" thickBot="1">
      <c r="A17" s="137" t="s">
        <v>38</v>
      </c>
      <c r="B17" s="464" t="s">
        <v>141</v>
      </c>
      <c r="C17" s="127"/>
      <c r="D17" s="231"/>
      <c r="E17" s="190"/>
      <c r="F17" s="191">
        <f>F16+F15</f>
        <v>0</v>
      </c>
    </row>
    <row r="18" spans="1:6" s="474" customFormat="1" ht="13.5" thickBot="1">
      <c r="A18" s="221"/>
      <c r="B18" s="465"/>
      <c r="C18" s="232"/>
      <c r="D18" s="233"/>
      <c r="E18" s="234"/>
      <c r="F18" s="234"/>
    </row>
    <row r="19" spans="1:6" s="474" customFormat="1" ht="19.899999999999999" customHeight="1" thickBot="1">
      <c r="A19" s="151"/>
      <c r="B19" s="112" t="s">
        <v>142</v>
      </c>
      <c r="C19" s="126"/>
      <c r="D19" s="229"/>
      <c r="E19" s="186"/>
      <c r="F19" s="187"/>
    </row>
    <row r="20" spans="1:6" s="474" customFormat="1" ht="63.75">
      <c r="A20" s="150"/>
      <c r="B20" s="108" t="s">
        <v>20</v>
      </c>
      <c r="C20" s="123"/>
      <c r="D20" s="159"/>
      <c r="E20" s="181"/>
      <c r="F20" s="182"/>
    </row>
    <row r="21" spans="1:6" s="474" customFormat="1" ht="51">
      <c r="A21" s="146"/>
      <c r="B21" s="222" t="s">
        <v>143</v>
      </c>
      <c r="C21" s="120"/>
      <c r="D21" s="158"/>
      <c r="E21" s="230"/>
      <c r="F21" s="189"/>
    </row>
    <row r="22" spans="1:6" s="474" customFormat="1" ht="63.75">
      <c r="A22" s="154" t="s">
        <v>99</v>
      </c>
      <c r="B22" s="477" t="s">
        <v>432</v>
      </c>
      <c r="C22" s="120" t="s">
        <v>6</v>
      </c>
      <c r="D22" s="158">
        <v>1</v>
      </c>
      <c r="E22" s="494"/>
      <c r="F22" s="189">
        <f>D22*E22</f>
        <v>0</v>
      </c>
    </row>
    <row r="23" spans="1:6" s="474" customFormat="1" ht="63.75">
      <c r="A23" s="154" t="s">
        <v>144</v>
      </c>
      <c r="B23" s="477" t="s">
        <v>433</v>
      </c>
      <c r="C23" s="120" t="s">
        <v>6</v>
      </c>
      <c r="D23" s="158">
        <v>1</v>
      </c>
      <c r="E23" s="494"/>
      <c r="F23" s="189">
        <f t="shared" ref="F23:F36" si="0">D23*E23</f>
        <v>0</v>
      </c>
    </row>
    <row r="24" spans="1:6" s="474" customFormat="1" ht="242.25">
      <c r="A24" s="342" t="s">
        <v>100</v>
      </c>
      <c r="B24" s="478" t="s">
        <v>431</v>
      </c>
      <c r="C24" s="375" t="s">
        <v>6</v>
      </c>
      <c r="D24" s="376">
        <v>2</v>
      </c>
      <c r="E24" s="500"/>
      <c r="F24" s="377">
        <f t="shared" si="0"/>
        <v>0</v>
      </c>
    </row>
    <row r="25" spans="1:6" s="474" customFormat="1" ht="76.5">
      <c r="A25" s="147" t="s">
        <v>101</v>
      </c>
      <c r="B25" s="479" t="s">
        <v>440</v>
      </c>
      <c r="C25" s="120" t="s">
        <v>6</v>
      </c>
      <c r="D25" s="158">
        <v>2</v>
      </c>
      <c r="E25" s="494"/>
      <c r="F25" s="189">
        <f t="shared" si="0"/>
        <v>0</v>
      </c>
    </row>
    <row r="26" spans="1:6" s="474" customFormat="1" ht="25.5">
      <c r="A26" s="147" t="s">
        <v>102</v>
      </c>
      <c r="B26" s="480" t="s">
        <v>145</v>
      </c>
      <c r="C26" s="120"/>
      <c r="D26" s="158"/>
      <c r="E26" s="230"/>
      <c r="F26" s="189"/>
    </row>
    <row r="27" spans="1:6" s="474" customFormat="1" ht="25.5">
      <c r="A27" s="146"/>
      <c r="B27" s="481" t="s">
        <v>146</v>
      </c>
      <c r="C27" s="120" t="s">
        <v>6</v>
      </c>
      <c r="D27" s="158">
        <v>2</v>
      </c>
      <c r="E27" s="494"/>
      <c r="F27" s="189">
        <f t="shared" si="0"/>
        <v>0</v>
      </c>
    </row>
    <row r="28" spans="1:6" s="474" customFormat="1" ht="12.75">
      <c r="A28" s="146"/>
      <c r="B28" s="481" t="s">
        <v>147</v>
      </c>
      <c r="C28" s="120" t="s">
        <v>6</v>
      </c>
      <c r="D28" s="158">
        <v>2</v>
      </c>
      <c r="E28" s="494"/>
      <c r="F28" s="189">
        <f t="shared" si="0"/>
        <v>0</v>
      </c>
    </row>
    <row r="29" spans="1:6" s="474" customFormat="1" ht="12.75">
      <c r="A29" s="146"/>
      <c r="B29" s="481" t="s">
        <v>148</v>
      </c>
      <c r="C29" s="120" t="s">
        <v>6</v>
      </c>
      <c r="D29" s="158">
        <v>2</v>
      </c>
      <c r="E29" s="494"/>
      <c r="F29" s="189">
        <f t="shared" si="0"/>
        <v>0</v>
      </c>
    </row>
    <row r="30" spans="1:6" s="474" customFormat="1" ht="12.75">
      <c r="A30" s="146"/>
      <c r="B30" s="481" t="s">
        <v>149</v>
      </c>
      <c r="C30" s="120" t="s">
        <v>6</v>
      </c>
      <c r="D30" s="158">
        <v>2</v>
      </c>
      <c r="E30" s="494"/>
      <c r="F30" s="189">
        <f t="shared" si="0"/>
        <v>0</v>
      </c>
    </row>
    <row r="31" spans="1:6" s="474" customFormat="1" ht="12.75">
      <c r="A31" s="146"/>
      <c r="B31" s="481" t="s">
        <v>150</v>
      </c>
      <c r="C31" s="120" t="s">
        <v>6</v>
      </c>
      <c r="D31" s="158">
        <v>1</v>
      </c>
      <c r="E31" s="494"/>
      <c r="F31" s="189">
        <f t="shared" si="0"/>
        <v>0</v>
      </c>
    </row>
    <row r="32" spans="1:6" s="474" customFormat="1" ht="12.75">
      <c r="A32" s="146"/>
      <c r="B32" s="481" t="s">
        <v>151</v>
      </c>
      <c r="C32" s="120" t="s">
        <v>6</v>
      </c>
      <c r="D32" s="158">
        <v>1</v>
      </c>
      <c r="E32" s="494"/>
      <c r="F32" s="189">
        <f t="shared" si="0"/>
        <v>0</v>
      </c>
    </row>
    <row r="33" spans="1:7" s="474" customFormat="1" ht="12.75">
      <c r="A33" s="146"/>
      <c r="B33" s="481" t="s">
        <v>130</v>
      </c>
      <c r="C33" s="120" t="s">
        <v>6</v>
      </c>
      <c r="D33" s="158">
        <v>1</v>
      </c>
      <c r="E33" s="494"/>
      <c r="F33" s="189">
        <f t="shared" si="0"/>
        <v>0</v>
      </c>
    </row>
    <row r="34" spans="1:7" s="474" customFormat="1" ht="25.5">
      <c r="A34" s="146"/>
      <c r="B34" s="481" t="s">
        <v>152</v>
      </c>
      <c r="C34" s="120" t="s">
        <v>6</v>
      </c>
      <c r="D34" s="158">
        <v>1</v>
      </c>
      <c r="E34" s="494"/>
      <c r="F34" s="189">
        <f t="shared" si="0"/>
        <v>0</v>
      </c>
    </row>
    <row r="35" spans="1:7" s="474" customFormat="1" ht="38.25">
      <c r="A35" s="147" t="s">
        <v>103</v>
      </c>
      <c r="B35" s="482" t="s">
        <v>434</v>
      </c>
      <c r="C35" s="120" t="s">
        <v>6</v>
      </c>
      <c r="D35" s="158">
        <v>1</v>
      </c>
      <c r="E35" s="494"/>
      <c r="F35" s="189">
        <f t="shared" ref="F35" si="1">D35*E35</f>
        <v>0</v>
      </c>
    </row>
    <row r="36" spans="1:7" s="474" customFormat="1" ht="26.25" thickBot="1">
      <c r="A36" s="147" t="s">
        <v>104</v>
      </c>
      <c r="B36" s="483" t="s">
        <v>429</v>
      </c>
      <c r="C36" s="120" t="s">
        <v>6</v>
      </c>
      <c r="D36" s="158">
        <v>1</v>
      </c>
      <c r="E36" s="494"/>
      <c r="F36" s="189">
        <f t="shared" si="0"/>
        <v>0</v>
      </c>
    </row>
    <row r="37" spans="1:7" s="474" customFormat="1" ht="19.899999999999999" customHeight="1" thickBot="1">
      <c r="A37" s="137" t="s">
        <v>40</v>
      </c>
      <c r="B37" s="464" t="s">
        <v>22</v>
      </c>
      <c r="C37" s="127"/>
      <c r="D37" s="231"/>
      <c r="E37" s="190"/>
      <c r="F37" s="191">
        <f>SUM(F22:F36)</f>
        <v>0</v>
      </c>
    </row>
    <row r="38" spans="1:7" s="474" customFormat="1" ht="13.5" thickBot="1">
      <c r="A38" s="148"/>
      <c r="B38" s="466"/>
      <c r="C38" s="121"/>
      <c r="D38" s="224"/>
      <c r="E38" s="178"/>
      <c r="F38" s="237"/>
    </row>
    <row r="39" spans="1:7" s="474" customFormat="1" ht="19.899999999999999" customHeight="1" thickBot="1">
      <c r="A39" s="149"/>
      <c r="B39" s="467" t="s">
        <v>153</v>
      </c>
      <c r="C39" s="128"/>
      <c r="D39" s="238"/>
      <c r="E39" s="192"/>
      <c r="F39" s="193"/>
    </row>
    <row r="40" spans="1:7" s="474" customFormat="1" ht="76.5">
      <c r="A40" s="150"/>
      <c r="B40" s="239" t="s">
        <v>8</v>
      </c>
      <c r="C40" s="235"/>
      <c r="D40" s="236"/>
      <c r="E40" s="240"/>
      <c r="F40" s="241"/>
    </row>
    <row r="41" spans="1:7" s="474" customFormat="1" ht="25.5">
      <c r="A41" s="196"/>
      <c r="B41" s="109" t="s">
        <v>154</v>
      </c>
      <c r="C41" s="120"/>
      <c r="D41" s="158"/>
      <c r="E41" s="176"/>
      <c r="F41" s="176"/>
    </row>
    <row r="42" spans="1:7" s="474" customFormat="1" ht="38.25">
      <c r="A42" s="196" t="s">
        <v>155</v>
      </c>
      <c r="B42" s="88" t="s">
        <v>430</v>
      </c>
      <c r="C42" s="374" t="s">
        <v>6</v>
      </c>
      <c r="D42" s="373">
        <v>1</v>
      </c>
      <c r="E42" s="501"/>
      <c r="F42" s="176">
        <f t="shared" ref="F42:F43" si="2">D42*E42</f>
        <v>0</v>
      </c>
    </row>
    <row r="43" spans="1:7" s="474" customFormat="1" ht="25.5">
      <c r="A43" s="378" t="s">
        <v>442</v>
      </c>
      <c r="B43" s="484" t="s">
        <v>437</v>
      </c>
      <c r="C43" s="379" t="s">
        <v>438</v>
      </c>
      <c r="D43" s="373">
        <v>1</v>
      </c>
      <c r="E43" s="502"/>
      <c r="F43" s="380">
        <f t="shared" si="2"/>
        <v>0</v>
      </c>
    </row>
    <row r="44" spans="1:7" s="474" customFormat="1" ht="25.5">
      <c r="A44" s="196" t="s">
        <v>439</v>
      </c>
      <c r="B44" s="86" t="s">
        <v>59</v>
      </c>
      <c r="C44" s="120" t="s">
        <v>28</v>
      </c>
      <c r="D44" s="158">
        <v>10</v>
      </c>
      <c r="E44" s="503"/>
      <c r="F44" s="176">
        <f t="shared" ref="F44" si="3">D44*E44</f>
        <v>0</v>
      </c>
    </row>
    <row r="45" spans="1:7" s="474" customFormat="1" ht="19.899999999999999" customHeight="1" thickBot="1">
      <c r="A45" s="242" t="s">
        <v>443</v>
      </c>
      <c r="B45" s="468" t="s">
        <v>10</v>
      </c>
      <c r="C45" s="243"/>
      <c r="D45" s="244"/>
      <c r="E45" s="245"/>
      <c r="F45" s="246">
        <f>SUM(F42:F44)</f>
        <v>0</v>
      </c>
    </row>
    <row r="46" spans="1:7" ht="15.75" thickBot="1">
      <c r="G46" s="485"/>
    </row>
    <row r="47" spans="1:7" ht="26.25" thickBot="1">
      <c r="A47" s="256" t="s">
        <v>279</v>
      </c>
      <c r="B47" s="470" t="s">
        <v>280</v>
      </c>
      <c r="C47" s="257"/>
      <c r="D47" s="258"/>
      <c r="E47" s="259"/>
      <c r="F47" s="260"/>
      <c r="G47" s="485"/>
    </row>
    <row r="48" spans="1:7" ht="15.75" thickBot="1">
      <c r="A48" s="261"/>
      <c r="B48" s="344" t="s">
        <v>281</v>
      </c>
      <c r="C48" s="281"/>
      <c r="D48" s="350"/>
      <c r="E48" s="283"/>
      <c r="F48" s="351"/>
      <c r="G48" s="485"/>
    </row>
    <row r="49" spans="1:7" ht="39" thickBot="1">
      <c r="A49" s="267" t="s">
        <v>282</v>
      </c>
      <c r="B49" s="486" t="s">
        <v>157</v>
      </c>
      <c r="C49" s="343" t="s">
        <v>158</v>
      </c>
      <c r="D49" s="349">
        <v>1</v>
      </c>
      <c r="E49" s="504"/>
      <c r="F49" s="352">
        <f>D49*E49</f>
        <v>0</v>
      </c>
      <c r="G49" s="485"/>
    </row>
    <row r="50" spans="1:7" ht="15.75" thickBot="1">
      <c r="A50" s="279" t="s">
        <v>283</v>
      </c>
      <c r="B50" s="280" t="s">
        <v>156</v>
      </c>
      <c r="C50" s="281"/>
      <c r="D50" s="282"/>
      <c r="E50" s="283"/>
      <c r="F50" s="284">
        <f>SUM(F49:F49)</f>
        <v>0</v>
      </c>
      <c r="G50" s="485"/>
    </row>
    <row r="51" spans="1:7" ht="15.75" thickBot="1">
      <c r="A51" s="261"/>
      <c r="B51" s="353"/>
      <c r="C51" s="354"/>
      <c r="D51" s="355"/>
      <c r="E51" s="356"/>
      <c r="F51" s="262"/>
      <c r="G51" s="485"/>
    </row>
    <row r="52" spans="1:7" ht="15.75" thickBot="1">
      <c r="A52" s="261"/>
      <c r="B52" s="344" t="s">
        <v>284</v>
      </c>
      <c r="C52" s="281"/>
      <c r="D52" s="350"/>
      <c r="E52" s="283"/>
      <c r="F52" s="351"/>
      <c r="G52" s="485"/>
    </row>
    <row r="53" spans="1:7" ht="25.5">
      <c r="A53" s="268" t="s">
        <v>285</v>
      </c>
      <c r="B53" s="487" t="s">
        <v>159</v>
      </c>
      <c r="C53" s="343" t="s">
        <v>9</v>
      </c>
      <c r="D53" s="349">
        <v>5</v>
      </c>
      <c r="E53" s="504"/>
      <c r="F53" s="352">
        <f>D53*E53</f>
        <v>0</v>
      </c>
      <c r="G53" s="485"/>
    </row>
    <row r="54" spans="1:7">
      <c r="A54" s="268" t="s">
        <v>286</v>
      </c>
      <c r="B54" s="488" t="s">
        <v>160</v>
      </c>
      <c r="C54" s="270" t="s">
        <v>9</v>
      </c>
      <c r="D54" s="271">
        <v>5</v>
      </c>
      <c r="E54" s="505"/>
      <c r="F54" s="357">
        <f t="shared" ref="F54:F57" si="4">D54*E54</f>
        <v>0</v>
      </c>
      <c r="G54" s="485"/>
    </row>
    <row r="55" spans="1:7">
      <c r="A55" s="268" t="s">
        <v>287</v>
      </c>
      <c r="B55" s="488" t="s">
        <v>161</v>
      </c>
      <c r="C55" s="270" t="s">
        <v>9</v>
      </c>
      <c r="D55" s="271">
        <v>3</v>
      </c>
      <c r="E55" s="505"/>
      <c r="F55" s="357">
        <f t="shared" si="4"/>
        <v>0</v>
      </c>
      <c r="G55" s="485"/>
    </row>
    <row r="56" spans="1:7" ht="25.5">
      <c r="A56" s="268" t="s">
        <v>288</v>
      </c>
      <c r="B56" s="488" t="s">
        <v>162</v>
      </c>
      <c r="C56" s="270" t="s">
        <v>9</v>
      </c>
      <c r="D56" s="271">
        <v>20</v>
      </c>
      <c r="E56" s="505"/>
      <c r="F56" s="357">
        <f t="shared" si="4"/>
        <v>0</v>
      </c>
      <c r="G56" s="485"/>
    </row>
    <row r="57" spans="1:7" ht="15.75" thickBot="1">
      <c r="A57" s="268" t="s">
        <v>289</v>
      </c>
      <c r="B57" s="488" t="s">
        <v>163</v>
      </c>
      <c r="C57" s="270" t="s">
        <v>158</v>
      </c>
      <c r="D57" s="271">
        <v>1</v>
      </c>
      <c r="E57" s="505"/>
      <c r="F57" s="357">
        <f t="shared" si="4"/>
        <v>0</v>
      </c>
      <c r="G57" s="485"/>
    </row>
    <row r="58" spans="1:7" ht="15.75" thickBot="1">
      <c r="A58" s="279" t="s">
        <v>290</v>
      </c>
      <c r="B58" s="280" t="s">
        <v>156</v>
      </c>
      <c r="C58" s="281"/>
      <c r="D58" s="282"/>
      <c r="E58" s="285"/>
      <c r="F58" s="284">
        <f>SUM(F53:F57)</f>
        <v>0</v>
      </c>
      <c r="G58" s="485"/>
    </row>
    <row r="59" spans="1:7" ht="15.75" thickBot="1">
      <c r="A59" s="261"/>
      <c r="B59" s="353"/>
      <c r="C59" s="354"/>
      <c r="D59" s="355"/>
      <c r="E59" s="358"/>
      <c r="F59" s="263"/>
      <c r="G59" s="485"/>
    </row>
    <row r="60" spans="1:7" ht="15.75" thickBot="1">
      <c r="A60" s="269"/>
      <c r="B60" s="516" t="s">
        <v>291</v>
      </c>
      <c r="C60" s="517"/>
      <c r="D60" s="517"/>
      <c r="E60" s="517"/>
      <c r="F60" s="518"/>
      <c r="G60" s="485"/>
    </row>
    <row r="61" spans="1:7" ht="38.25">
      <c r="A61" s="268" t="s">
        <v>292</v>
      </c>
      <c r="B61" s="486" t="s">
        <v>164</v>
      </c>
      <c r="C61" s="343" t="s">
        <v>9</v>
      </c>
      <c r="D61" s="349">
        <v>2</v>
      </c>
      <c r="E61" s="504"/>
      <c r="F61" s="352">
        <f t="shared" ref="F61:F66" si="5">D61*E61</f>
        <v>0</v>
      </c>
      <c r="G61" s="485"/>
    </row>
    <row r="62" spans="1:7" ht="25.5">
      <c r="A62" s="268" t="s">
        <v>293</v>
      </c>
      <c r="B62" s="489" t="s">
        <v>165</v>
      </c>
      <c r="C62" s="270" t="s">
        <v>158</v>
      </c>
      <c r="D62" s="271">
        <v>1</v>
      </c>
      <c r="E62" s="505"/>
      <c r="F62" s="357">
        <f t="shared" si="5"/>
        <v>0</v>
      </c>
      <c r="G62" s="485"/>
    </row>
    <row r="63" spans="1:7">
      <c r="A63" s="268" t="s">
        <v>294</v>
      </c>
      <c r="B63" s="489" t="s">
        <v>166</v>
      </c>
      <c r="C63" s="270" t="s">
        <v>9</v>
      </c>
      <c r="D63" s="271">
        <v>1</v>
      </c>
      <c r="E63" s="505"/>
      <c r="F63" s="357">
        <f t="shared" si="5"/>
        <v>0</v>
      </c>
      <c r="G63" s="485"/>
    </row>
    <row r="64" spans="1:7">
      <c r="A64" s="268" t="s">
        <v>295</v>
      </c>
      <c r="B64" s="489" t="s">
        <v>167</v>
      </c>
      <c r="C64" s="270" t="s">
        <v>9</v>
      </c>
      <c r="D64" s="271">
        <v>1</v>
      </c>
      <c r="E64" s="505"/>
      <c r="F64" s="357">
        <f t="shared" si="5"/>
        <v>0</v>
      </c>
      <c r="G64" s="485"/>
    </row>
    <row r="65" spans="1:7">
      <c r="A65" s="268" t="s">
        <v>296</v>
      </c>
      <c r="B65" s="489" t="s">
        <v>168</v>
      </c>
      <c r="C65" s="270" t="s">
        <v>9</v>
      </c>
      <c r="D65" s="271">
        <v>4</v>
      </c>
      <c r="E65" s="505"/>
      <c r="F65" s="357">
        <f t="shared" si="5"/>
        <v>0</v>
      </c>
      <c r="G65" s="485"/>
    </row>
    <row r="66" spans="1:7" ht="15.75" thickBot="1">
      <c r="A66" s="268" t="s">
        <v>297</v>
      </c>
      <c r="B66" s="489" t="s">
        <v>163</v>
      </c>
      <c r="C66" s="270" t="s">
        <v>158</v>
      </c>
      <c r="D66" s="271">
        <v>1</v>
      </c>
      <c r="E66" s="505"/>
      <c r="F66" s="357">
        <f t="shared" si="5"/>
        <v>0</v>
      </c>
      <c r="G66" s="485"/>
    </row>
    <row r="67" spans="1:7" ht="15.75" thickBot="1">
      <c r="A67" s="279" t="s">
        <v>298</v>
      </c>
      <c r="B67" s="280" t="s">
        <v>156</v>
      </c>
      <c r="C67" s="286"/>
      <c r="D67" s="287"/>
      <c r="E67" s="288"/>
      <c r="F67" s="284">
        <f>SUM(F61:F66)</f>
        <v>0</v>
      </c>
      <c r="G67" s="485"/>
    </row>
    <row r="68" spans="1:7" ht="15.75" thickBot="1">
      <c r="A68" s="269"/>
      <c r="B68" s="353"/>
      <c r="C68" s="359"/>
      <c r="D68" s="360"/>
      <c r="E68" s="361"/>
      <c r="F68" s="263"/>
      <c r="G68" s="485"/>
    </row>
    <row r="69" spans="1:7" ht="15.75" thickBot="1">
      <c r="A69" s="269"/>
      <c r="B69" s="516" t="s">
        <v>299</v>
      </c>
      <c r="C69" s="517"/>
      <c r="D69" s="517"/>
      <c r="E69" s="517"/>
      <c r="F69" s="518"/>
      <c r="G69" s="485"/>
    </row>
    <row r="70" spans="1:7" ht="25.5">
      <c r="A70" s="268" t="s">
        <v>300</v>
      </c>
      <c r="B70" s="486" t="s">
        <v>169</v>
      </c>
      <c r="C70" s="343" t="s">
        <v>9</v>
      </c>
      <c r="D70" s="349">
        <v>30</v>
      </c>
      <c r="E70" s="504"/>
      <c r="F70" s="352">
        <f t="shared" ref="F70:F76" si="6">D70*E70</f>
        <v>0</v>
      </c>
      <c r="G70" s="485"/>
    </row>
    <row r="71" spans="1:7" ht="38.25">
      <c r="A71" s="268" t="s">
        <v>301</v>
      </c>
      <c r="B71" s="489" t="s">
        <v>170</v>
      </c>
      <c r="C71" s="270" t="s">
        <v>6</v>
      </c>
      <c r="D71" s="271">
        <v>4</v>
      </c>
      <c r="E71" s="505"/>
      <c r="F71" s="357">
        <f t="shared" si="6"/>
        <v>0</v>
      </c>
      <c r="G71" s="485"/>
    </row>
    <row r="72" spans="1:7">
      <c r="A72" s="268" t="s">
        <v>302</v>
      </c>
      <c r="B72" s="488" t="s">
        <v>171</v>
      </c>
      <c r="C72" s="270" t="s">
        <v>6</v>
      </c>
      <c r="D72" s="271">
        <v>6</v>
      </c>
      <c r="E72" s="505"/>
      <c r="F72" s="357">
        <f t="shared" si="6"/>
        <v>0</v>
      </c>
      <c r="G72" s="485"/>
    </row>
    <row r="73" spans="1:7">
      <c r="A73" s="268" t="s">
        <v>303</v>
      </c>
      <c r="B73" s="488" t="s">
        <v>172</v>
      </c>
      <c r="C73" s="270" t="s">
        <v>6</v>
      </c>
      <c r="D73" s="271">
        <v>1</v>
      </c>
      <c r="E73" s="505"/>
      <c r="F73" s="357">
        <f t="shared" si="6"/>
        <v>0</v>
      </c>
      <c r="G73" s="485"/>
    </row>
    <row r="74" spans="1:7">
      <c r="A74" s="268" t="s">
        <v>304</v>
      </c>
      <c r="B74" s="488" t="s">
        <v>173</v>
      </c>
      <c r="C74" s="270" t="s">
        <v>6</v>
      </c>
      <c r="D74" s="271">
        <v>3</v>
      </c>
      <c r="E74" s="505"/>
      <c r="F74" s="357">
        <f t="shared" si="6"/>
        <v>0</v>
      </c>
      <c r="G74" s="485"/>
    </row>
    <row r="75" spans="1:7" ht="25.5">
      <c r="A75" s="268" t="s">
        <v>305</v>
      </c>
      <c r="B75" s="488" t="s">
        <v>174</v>
      </c>
      <c r="C75" s="270" t="s">
        <v>158</v>
      </c>
      <c r="D75" s="271">
        <v>1</v>
      </c>
      <c r="E75" s="505"/>
      <c r="F75" s="357">
        <f t="shared" si="6"/>
        <v>0</v>
      </c>
      <c r="G75" s="485"/>
    </row>
    <row r="76" spans="1:7" ht="15.75" thickBot="1">
      <c r="A76" s="268" t="s">
        <v>306</v>
      </c>
      <c r="B76" s="488" t="s">
        <v>175</v>
      </c>
      <c r="C76" s="270" t="s">
        <v>158</v>
      </c>
      <c r="D76" s="271">
        <v>1</v>
      </c>
      <c r="E76" s="505"/>
      <c r="F76" s="357">
        <f t="shared" si="6"/>
        <v>0</v>
      </c>
      <c r="G76" s="485"/>
    </row>
    <row r="77" spans="1:7" ht="15.75" thickBot="1">
      <c r="A77" s="279" t="s">
        <v>307</v>
      </c>
      <c r="B77" s="280" t="s">
        <v>156</v>
      </c>
      <c r="C77" s="286"/>
      <c r="D77" s="287"/>
      <c r="E77" s="288"/>
      <c r="F77" s="284">
        <f>SUM(F70:F76)</f>
        <v>0</v>
      </c>
      <c r="G77" s="485"/>
    </row>
    <row r="78" spans="1:7" ht="15.75" thickBot="1">
      <c r="A78" s="269"/>
      <c r="B78" s="353"/>
      <c r="C78" s="359"/>
      <c r="D78" s="360"/>
      <c r="E78" s="361"/>
      <c r="F78" s="263"/>
      <c r="G78" s="485"/>
    </row>
    <row r="79" spans="1:7" ht="15.75" thickBot="1">
      <c r="A79" s="269"/>
      <c r="B79" s="516" t="s">
        <v>308</v>
      </c>
      <c r="C79" s="517"/>
      <c r="D79" s="517"/>
      <c r="E79" s="517"/>
      <c r="F79" s="518"/>
      <c r="G79" s="485"/>
    </row>
    <row r="80" spans="1:7" ht="51">
      <c r="A80" s="268" t="s">
        <v>309</v>
      </c>
      <c r="B80" s="486" t="s">
        <v>176</v>
      </c>
      <c r="C80" s="343" t="s">
        <v>6</v>
      </c>
      <c r="D80" s="349">
        <v>1</v>
      </c>
      <c r="E80" s="504"/>
      <c r="F80" s="352">
        <f t="shared" ref="F80:F112" si="7">D80*E80</f>
        <v>0</v>
      </c>
      <c r="G80" s="485"/>
    </row>
    <row r="81" spans="1:7" ht="25.5">
      <c r="A81" s="268" t="s">
        <v>310</v>
      </c>
      <c r="B81" s="489" t="s">
        <v>177</v>
      </c>
      <c r="C81" s="270" t="s">
        <v>6</v>
      </c>
      <c r="D81" s="271">
        <v>1</v>
      </c>
      <c r="E81" s="505"/>
      <c r="F81" s="357">
        <f t="shared" si="7"/>
        <v>0</v>
      </c>
      <c r="G81" s="485"/>
    </row>
    <row r="82" spans="1:7">
      <c r="A82" s="268" t="s">
        <v>311</v>
      </c>
      <c r="B82" s="489" t="s">
        <v>178</v>
      </c>
      <c r="C82" s="270" t="s">
        <v>6</v>
      </c>
      <c r="D82" s="271">
        <v>1</v>
      </c>
      <c r="E82" s="505"/>
      <c r="F82" s="357">
        <f t="shared" si="7"/>
        <v>0</v>
      </c>
      <c r="G82" s="485"/>
    </row>
    <row r="83" spans="1:7">
      <c r="A83" s="268" t="s">
        <v>312</v>
      </c>
      <c r="B83" s="489" t="s">
        <v>179</v>
      </c>
      <c r="C83" s="270" t="s">
        <v>6</v>
      </c>
      <c r="D83" s="271">
        <v>4</v>
      </c>
      <c r="E83" s="505"/>
      <c r="F83" s="357">
        <f t="shared" si="7"/>
        <v>0</v>
      </c>
      <c r="G83" s="485"/>
    </row>
    <row r="84" spans="1:7" ht="25.5">
      <c r="A84" s="268" t="s">
        <v>313</v>
      </c>
      <c r="B84" s="489" t="s">
        <v>180</v>
      </c>
      <c r="C84" s="270" t="s">
        <v>6</v>
      </c>
      <c r="D84" s="271">
        <v>2</v>
      </c>
      <c r="E84" s="505"/>
      <c r="F84" s="357">
        <f t="shared" si="7"/>
        <v>0</v>
      </c>
      <c r="G84" s="485"/>
    </row>
    <row r="85" spans="1:7">
      <c r="A85" s="268" t="s">
        <v>314</v>
      </c>
      <c r="B85" s="489" t="s">
        <v>181</v>
      </c>
      <c r="C85" s="270" t="s">
        <v>6</v>
      </c>
      <c r="D85" s="271">
        <v>3</v>
      </c>
      <c r="E85" s="505"/>
      <c r="F85" s="357">
        <f t="shared" si="7"/>
        <v>0</v>
      </c>
      <c r="G85" s="485"/>
    </row>
    <row r="86" spans="1:7">
      <c r="A86" s="268" t="s">
        <v>315</v>
      </c>
      <c r="B86" s="489" t="s">
        <v>182</v>
      </c>
      <c r="C86" s="270" t="s">
        <v>6</v>
      </c>
      <c r="D86" s="271">
        <v>1</v>
      </c>
      <c r="E86" s="505"/>
      <c r="F86" s="357">
        <f t="shared" si="7"/>
        <v>0</v>
      </c>
      <c r="G86" s="485"/>
    </row>
    <row r="87" spans="1:7">
      <c r="A87" s="268" t="s">
        <v>316</v>
      </c>
      <c r="B87" s="489" t="s">
        <v>183</v>
      </c>
      <c r="C87" s="270" t="s">
        <v>6</v>
      </c>
      <c r="D87" s="271">
        <v>1</v>
      </c>
      <c r="E87" s="505"/>
      <c r="F87" s="357">
        <f t="shared" si="7"/>
        <v>0</v>
      </c>
      <c r="G87" s="485"/>
    </row>
    <row r="88" spans="1:7">
      <c r="A88" s="268" t="s">
        <v>317</v>
      </c>
      <c r="B88" s="489" t="s">
        <v>184</v>
      </c>
      <c r="C88" s="270" t="s">
        <v>6</v>
      </c>
      <c r="D88" s="271">
        <v>6</v>
      </c>
      <c r="E88" s="505"/>
      <c r="F88" s="357">
        <f t="shared" si="7"/>
        <v>0</v>
      </c>
      <c r="G88" s="485"/>
    </row>
    <row r="89" spans="1:7">
      <c r="A89" s="268" t="s">
        <v>318</v>
      </c>
      <c r="B89" s="489" t="s">
        <v>185</v>
      </c>
      <c r="C89" s="270" t="s">
        <v>6</v>
      </c>
      <c r="D89" s="271">
        <v>1</v>
      </c>
      <c r="E89" s="505"/>
      <c r="F89" s="357">
        <f t="shared" si="7"/>
        <v>0</v>
      </c>
      <c r="G89" s="485"/>
    </row>
    <row r="90" spans="1:7">
      <c r="A90" s="268" t="s">
        <v>319</v>
      </c>
      <c r="B90" s="489" t="s">
        <v>186</v>
      </c>
      <c r="C90" s="270" t="s">
        <v>6</v>
      </c>
      <c r="D90" s="271">
        <v>1</v>
      </c>
      <c r="E90" s="505"/>
      <c r="F90" s="357">
        <f t="shared" si="7"/>
        <v>0</v>
      </c>
      <c r="G90" s="485"/>
    </row>
    <row r="91" spans="1:7">
      <c r="A91" s="268" t="s">
        <v>320</v>
      </c>
      <c r="B91" s="489" t="s">
        <v>187</v>
      </c>
      <c r="C91" s="270" t="s">
        <v>6</v>
      </c>
      <c r="D91" s="271">
        <v>1</v>
      </c>
      <c r="E91" s="505"/>
      <c r="F91" s="357">
        <f t="shared" si="7"/>
        <v>0</v>
      </c>
      <c r="G91" s="485"/>
    </row>
    <row r="92" spans="1:7" ht="38.25">
      <c r="A92" s="268" t="s">
        <v>321</v>
      </c>
      <c r="B92" s="489" t="s">
        <v>188</v>
      </c>
      <c r="C92" s="270" t="s">
        <v>6</v>
      </c>
      <c r="D92" s="271">
        <v>1</v>
      </c>
      <c r="E92" s="505"/>
      <c r="F92" s="357">
        <f t="shared" si="7"/>
        <v>0</v>
      </c>
      <c r="G92" s="485"/>
    </row>
    <row r="93" spans="1:7" ht="25.5">
      <c r="A93" s="268" t="s">
        <v>322</v>
      </c>
      <c r="B93" s="489" t="s">
        <v>189</v>
      </c>
      <c r="C93" s="270" t="s">
        <v>6</v>
      </c>
      <c r="D93" s="271">
        <v>1</v>
      </c>
      <c r="E93" s="505"/>
      <c r="F93" s="357">
        <f t="shared" si="7"/>
        <v>0</v>
      </c>
      <c r="G93" s="485"/>
    </row>
    <row r="94" spans="1:7" ht="25.5">
      <c r="A94" s="268" t="s">
        <v>323</v>
      </c>
      <c r="B94" s="489" t="s">
        <v>190</v>
      </c>
      <c r="C94" s="270" t="s">
        <v>6</v>
      </c>
      <c r="D94" s="271">
        <v>1</v>
      </c>
      <c r="E94" s="505"/>
      <c r="F94" s="357">
        <f t="shared" si="7"/>
        <v>0</v>
      </c>
      <c r="G94" s="485"/>
    </row>
    <row r="95" spans="1:7">
      <c r="A95" s="268" t="s">
        <v>324</v>
      </c>
      <c r="B95" s="489" t="s">
        <v>191</v>
      </c>
      <c r="C95" s="270" t="s">
        <v>6</v>
      </c>
      <c r="D95" s="271">
        <v>1</v>
      </c>
      <c r="E95" s="505"/>
      <c r="F95" s="357">
        <f t="shared" si="7"/>
        <v>0</v>
      </c>
      <c r="G95" s="485"/>
    </row>
    <row r="96" spans="1:7" ht="25.5">
      <c r="A96" s="268" t="s">
        <v>325</v>
      </c>
      <c r="B96" s="489" t="s">
        <v>192</v>
      </c>
      <c r="C96" s="270" t="s">
        <v>6</v>
      </c>
      <c r="D96" s="271">
        <v>1</v>
      </c>
      <c r="E96" s="505"/>
      <c r="F96" s="357">
        <f t="shared" si="7"/>
        <v>0</v>
      </c>
      <c r="G96" s="485"/>
    </row>
    <row r="97" spans="1:7" ht="25.5">
      <c r="A97" s="268" t="s">
        <v>326</v>
      </c>
      <c r="B97" s="489" t="s">
        <v>193</v>
      </c>
      <c r="C97" s="270" t="s">
        <v>6</v>
      </c>
      <c r="D97" s="271">
        <v>1</v>
      </c>
      <c r="E97" s="505"/>
      <c r="F97" s="357">
        <f t="shared" si="7"/>
        <v>0</v>
      </c>
      <c r="G97" s="485"/>
    </row>
    <row r="98" spans="1:7" ht="25.5">
      <c r="A98" s="268" t="s">
        <v>327</v>
      </c>
      <c r="B98" s="489" t="s">
        <v>194</v>
      </c>
      <c r="C98" s="270" t="s">
        <v>6</v>
      </c>
      <c r="D98" s="271">
        <v>1</v>
      </c>
      <c r="E98" s="505"/>
      <c r="F98" s="357">
        <f t="shared" si="7"/>
        <v>0</v>
      </c>
      <c r="G98" s="485"/>
    </row>
    <row r="99" spans="1:7">
      <c r="A99" s="268" t="s">
        <v>328</v>
      </c>
      <c r="B99" s="489" t="s">
        <v>195</v>
      </c>
      <c r="C99" s="270" t="s">
        <v>6</v>
      </c>
      <c r="D99" s="271">
        <v>1</v>
      </c>
      <c r="E99" s="505"/>
      <c r="F99" s="357">
        <f t="shared" si="7"/>
        <v>0</v>
      </c>
      <c r="G99" s="485"/>
    </row>
    <row r="100" spans="1:7" ht="38.25">
      <c r="A100" s="268" t="s">
        <v>329</v>
      </c>
      <c r="B100" s="489" t="s">
        <v>196</v>
      </c>
      <c r="C100" s="270" t="s">
        <v>6</v>
      </c>
      <c r="D100" s="271">
        <v>1</v>
      </c>
      <c r="E100" s="505"/>
      <c r="F100" s="357">
        <f t="shared" si="7"/>
        <v>0</v>
      </c>
      <c r="G100" s="485"/>
    </row>
    <row r="101" spans="1:7" ht="25.5">
      <c r="A101" s="268" t="s">
        <v>330</v>
      </c>
      <c r="B101" s="489" t="s">
        <v>412</v>
      </c>
      <c r="C101" s="270" t="s">
        <v>6</v>
      </c>
      <c r="D101" s="271">
        <v>2</v>
      </c>
      <c r="E101" s="505"/>
      <c r="F101" s="357">
        <f t="shared" si="7"/>
        <v>0</v>
      </c>
      <c r="G101" s="485"/>
    </row>
    <row r="102" spans="1:7">
      <c r="A102" s="268" t="s">
        <v>331</v>
      </c>
      <c r="B102" s="489" t="s">
        <v>197</v>
      </c>
      <c r="C102" s="270" t="s">
        <v>6</v>
      </c>
      <c r="D102" s="271">
        <v>2</v>
      </c>
      <c r="E102" s="505"/>
      <c r="F102" s="357">
        <f t="shared" si="7"/>
        <v>0</v>
      </c>
      <c r="G102" s="485"/>
    </row>
    <row r="103" spans="1:7" ht="25.5">
      <c r="A103" s="268" t="s">
        <v>332</v>
      </c>
      <c r="B103" s="489" t="s">
        <v>198</v>
      </c>
      <c r="C103" s="270" t="s">
        <v>6</v>
      </c>
      <c r="D103" s="271">
        <v>8</v>
      </c>
      <c r="E103" s="505"/>
      <c r="F103" s="357">
        <f t="shared" si="7"/>
        <v>0</v>
      </c>
      <c r="G103" s="485"/>
    </row>
    <row r="104" spans="1:7" ht="25.5">
      <c r="A104" s="268" t="s">
        <v>333</v>
      </c>
      <c r="B104" s="489" t="s">
        <v>199</v>
      </c>
      <c r="C104" s="270" t="s">
        <v>6</v>
      </c>
      <c r="D104" s="271">
        <v>1</v>
      </c>
      <c r="E104" s="505"/>
      <c r="F104" s="357">
        <f t="shared" si="7"/>
        <v>0</v>
      </c>
      <c r="G104" s="485"/>
    </row>
    <row r="105" spans="1:7" ht="38.25">
      <c r="A105" s="268" t="s">
        <v>334</v>
      </c>
      <c r="B105" s="489" t="s">
        <v>200</v>
      </c>
      <c r="C105" s="270" t="s">
        <v>6</v>
      </c>
      <c r="D105" s="271">
        <v>2</v>
      </c>
      <c r="E105" s="505"/>
      <c r="F105" s="357">
        <f t="shared" si="7"/>
        <v>0</v>
      </c>
      <c r="G105" s="485"/>
    </row>
    <row r="106" spans="1:7" ht="25.5">
      <c r="A106" s="268" t="s">
        <v>335</v>
      </c>
      <c r="B106" s="489" t="s">
        <v>201</v>
      </c>
      <c r="C106" s="270" t="s">
        <v>6</v>
      </c>
      <c r="D106" s="271">
        <v>2</v>
      </c>
      <c r="E106" s="505"/>
      <c r="F106" s="357">
        <f t="shared" si="7"/>
        <v>0</v>
      </c>
      <c r="G106" s="485"/>
    </row>
    <row r="107" spans="1:7" ht="25.5">
      <c r="A107" s="268" t="s">
        <v>336</v>
      </c>
      <c r="B107" s="489" t="s">
        <v>202</v>
      </c>
      <c r="C107" s="270" t="s">
        <v>6</v>
      </c>
      <c r="D107" s="271">
        <v>2</v>
      </c>
      <c r="E107" s="505"/>
      <c r="F107" s="357">
        <f t="shared" si="7"/>
        <v>0</v>
      </c>
      <c r="G107" s="485"/>
    </row>
    <row r="108" spans="1:7">
      <c r="A108" s="268" t="s">
        <v>337</v>
      </c>
      <c r="B108" s="489" t="s">
        <v>203</v>
      </c>
      <c r="C108" s="270" t="s">
        <v>6</v>
      </c>
      <c r="D108" s="271">
        <v>1</v>
      </c>
      <c r="E108" s="505"/>
      <c r="F108" s="357">
        <f t="shared" si="7"/>
        <v>0</v>
      </c>
      <c r="G108" s="485"/>
    </row>
    <row r="109" spans="1:7" ht="25.5">
      <c r="A109" s="268" t="s">
        <v>338</v>
      </c>
      <c r="B109" s="489" t="s">
        <v>204</v>
      </c>
      <c r="C109" s="270" t="s">
        <v>6</v>
      </c>
      <c r="D109" s="271">
        <v>1</v>
      </c>
      <c r="E109" s="505"/>
      <c r="F109" s="357">
        <f t="shared" si="7"/>
        <v>0</v>
      </c>
      <c r="G109" s="485"/>
    </row>
    <row r="110" spans="1:7" ht="25.5">
      <c r="A110" s="268" t="s">
        <v>339</v>
      </c>
      <c r="B110" s="489" t="s">
        <v>205</v>
      </c>
      <c r="C110" s="270" t="s">
        <v>6</v>
      </c>
      <c r="D110" s="271">
        <v>1</v>
      </c>
      <c r="E110" s="505"/>
      <c r="F110" s="357">
        <f t="shared" si="7"/>
        <v>0</v>
      </c>
      <c r="G110" s="485"/>
    </row>
    <row r="111" spans="1:7">
      <c r="A111" s="268" t="s">
        <v>340</v>
      </c>
      <c r="B111" s="489" t="s">
        <v>206</v>
      </c>
      <c r="C111" s="270" t="s">
        <v>6</v>
      </c>
      <c r="D111" s="271">
        <v>1</v>
      </c>
      <c r="E111" s="505"/>
      <c r="F111" s="357">
        <f t="shared" si="7"/>
        <v>0</v>
      </c>
      <c r="G111" s="485"/>
    </row>
    <row r="112" spans="1:7" ht="26.25" thickBot="1">
      <c r="A112" s="268" t="s">
        <v>341</v>
      </c>
      <c r="B112" s="489" t="s">
        <v>207</v>
      </c>
      <c r="C112" s="270" t="s">
        <v>158</v>
      </c>
      <c r="D112" s="271">
        <v>1</v>
      </c>
      <c r="E112" s="505"/>
      <c r="F112" s="357">
        <f t="shared" si="7"/>
        <v>0</v>
      </c>
      <c r="G112" s="485"/>
    </row>
    <row r="113" spans="1:7" ht="15.75" thickBot="1">
      <c r="A113" s="289" t="s">
        <v>342</v>
      </c>
      <c r="B113" s="280" t="s">
        <v>156</v>
      </c>
      <c r="C113" s="286"/>
      <c r="D113" s="287"/>
      <c r="E113" s="288"/>
      <c r="F113" s="284">
        <f>SUM(F80:F112)</f>
        <v>0</v>
      </c>
      <c r="G113" s="485"/>
    </row>
    <row r="114" spans="1:7" ht="15.75" thickBot="1">
      <c r="A114" s="269"/>
      <c r="B114" s="353"/>
      <c r="C114" s="359"/>
      <c r="D114" s="360"/>
      <c r="E114" s="361"/>
      <c r="F114" s="263"/>
      <c r="G114" s="485"/>
    </row>
    <row r="115" spans="1:7" ht="15.75" thickBot="1">
      <c r="A115" s="269"/>
      <c r="B115" s="516" t="s">
        <v>343</v>
      </c>
      <c r="C115" s="517"/>
      <c r="D115" s="517"/>
      <c r="E115" s="517"/>
      <c r="F115" s="518"/>
      <c r="G115" s="485"/>
    </row>
    <row r="116" spans="1:7" ht="25.5">
      <c r="A116" s="268" t="s">
        <v>344</v>
      </c>
      <c r="B116" s="486" t="s">
        <v>208</v>
      </c>
      <c r="C116" s="343" t="s">
        <v>158</v>
      </c>
      <c r="D116" s="349">
        <v>1</v>
      </c>
      <c r="E116" s="504"/>
      <c r="F116" s="352">
        <f t="shared" ref="F116:F119" si="8">D116*E116</f>
        <v>0</v>
      </c>
      <c r="G116" s="485"/>
    </row>
    <row r="117" spans="1:7" ht="38.25">
      <c r="A117" s="268" t="s">
        <v>345</v>
      </c>
      <c r="B117" s="489" t="s">
        <v>209</v>
      </c>
      <c r="C117" s="270" t="s">
        <v>158</v>
      </c>
      <c r="D117" s="271">
        <v>1</v>
      </c>
      <c r="E117" s="505"/>
      <c r="F117" s="357">
        <f t="shared" si="8"/>
        <v>0</v>
      </c>
      <c r="G117" s="485"/>
    </row>
    <row r="118" spans="1:7" ht="25.5">
      <c r="A118" s="268" t="s">
        <v>346</v>
      </c>
      <c r="B118" s="488" t="s">
        <v>210</v>
      </c>
      <c r="C118" s="270" t="s">
        <v>158</v>
      </c>
      <c r="D118" s="271">
        <v>1</v>
      </c>
      <c r="E118" s="505"/>
      <c r="F118" s="357">
        <f t="shared" si="8"/>
        <v>0</v>
      </c>
      <c r="G118" s="485"/>
    </row>
    <row r="119" spans="1:7" ht="15.75" thickBot="1">
      <c r="A119" s="268" t="s">
        <v>347</v>
      </c>
      <c r="B119" s="488" t="s">
        <v>211</v>
      </c>
      <c r="C119" s="270" t="s">
        <v>158</v>
      </c>
      <c r="D119" s="271">
        <v>1</v>
      </c>
      <c r="E119" s="505"/>
      <c r="F119" s="357">
        <f t="shared" si="8"/>
        <v>0</v>
      </c>
      <c r="G119" s="485"/>
    </row>
    <row r="120" spans="1:7" ht="15.75" thickBot="1">
      <c r="A120" s="289" t="s">
        <v>348</v>
      </c>
      <c r="B120" s="280" t="s">
        <v>156</v>
      </c>
      <c r="C120" s="286"/>
      <c r="D120" s="287"/>
      <c r="E120" s="288"/>
      <c r="F120" s="284">
        <f>SUM(F116:F119)</f>
        <v>0</v>
      </c>
      <c r="G120" s="485"/>
    </row>
    <row r="121" spans="1:7" ht="15.75" thickBot="1">
      <c r="A121" s="269"/>
      <c r="B121" s="353"/>
      <c r="C121" s="359"/>
      <c r="D121" s="360"/>
      <c r="E121" s="361"/>
      <c r="F121" s="263"/>
      <c r="G121" s="485"/>
    </row>
    <row r="122" spans="1:7" ht="15.75" thickBot="1">
      <c r="A122" s="269"/>
      <c r="B122" s="516" t="s">
        <v>349</v>
      </c>
      <c r="C122" s="519"/>
      <c r="D122" s="519"/>
      <c r="E122" s="519"/>
      <c r="F122" s="520"/>
      <c r="G122" s="485"/>
    </row>
    <row r="123" spans="1:7" ht="25.5">
      <c r="A123" s="268" t="s">
        <v>350</v>
      </c>
      <c r="B123" s="486" t="s">
        <v>212</v>
      </c>
      <c r="C123" s="343" t="s">
        <v>6</v>
      </c>
      <c r="D123" s="349">
        <v>1</v>
      </c>
      <c r="E123" s="504"/>
      <c r="F123" s="352">
        <f t="shared" ref="F123:F149" si="9">D123*E123</f>
        <v>0</v>
      </c>
      <c r="G123" s="485"/>
    </row>
    <row r="124" spans="1:7" ht="25.5">
      <c r="A124" s="268" t="s">
        <v>351</v>
      </c>
      <c r="B124" s="489" t="s">
        <v>165</v>
      </c>
      <c r="C124" s="270" t="s">
        <v>6</v>
      </c>
      <c r="D124" s="271">
        <v>1</v>
      </c>
      <c r="E124" s="505"/>
      <c r="F124" s="357">
        <f t="shared" si="9"/>
        <v>0</v>
      </c>
      <c r="G124" s="485"/>
    </row>
    <row r="125" spans="1:7" ht="25.5">
      <c r="A125" s="268" t="s">
        <v>352</v>
      </c>
      <c r="B125" s="489" t="s">
        <v>213</v>
      </c>
      <c r="C125" s="270" t="s">
        <v>214</v>
      </c>
      <c r="D125" s="271">
        <v>1</v>
      </c>
      <c r="E125" s="505"/>
      <c r="F125" s="357">
        <f t="shared" si="9"/>
        <v>0</v>
      </c>
      <c r="G125" s="485"/>
    </row>
    <row r="126" spans="1:7">
      <c r="A126" s="268" t="s">
        <v>353</v>
      </c>
      <c r="B126" s="489" t="s">
        <v>215</v>
      </c>
      <c r="C126" s="270" t="s">
        <v>6</v>
      </c>
      <c r="D126" s="271">
        <v>1</v>
      </c>
      <c r="E126" s="505"/>
      <c r="F126" s="357">
        <f t="shared" si="9"/>
        <v>0</v>
      </c>
      <c r="G126" s="485"/>
    </row>
    <row r="127" spans="1:7">
      <c r="A127" s="268" t="s">
        <v>354</v>
      </c>
      <c r="B127" s="489" t="s">
        <v>216</v>
      </c>
      <c r="C127" s="270" t="s">
        <v>6</v>
      </c>
      <c r="D127" s="271">
        <v>3</v>
      </c>
      <c r="E127" s="505"/>
      <c r="F127" s="357">
        <f t="shared" si="9"/>
        <v>0</v>
      </c>
      <c r="G127" s="485"/>
    </row>
    <row r="128" spans="1:7">
      <c r="A128" s="268" t="s">
        <v>355</v>
      </c>
      <c r="B128" s="489" t="s">
        <v>217</v>
      </c>
      <c r="C128" s="270" t="s">
        <v>6</v>
      </c>
      <c r="D128" s="271">
        <v>3</v>
      </c>
      <c r="E128" s="505"/>
      <c r="F128" s="357">
        <f t="shared" si="9"/>
        <v>0</v>
      </c>
      <c r="G128" s="485"/>
    </row>
    <row r="129" spans="1:7">
      <c r="A129" s="268" t="s">
        <v>356</v>
      </c>
      <c r="B129" s="489" t="s">
        <v>218</v>
      </c>
      <c r="C129" s="270" t="s">
        <v>6</v>
      </c>
      <c r="D129" s="271">
        <v>3</v>
      </c>
      <c r="E129" s="505"/>
      <c r="F129" s="357">
        <f t="shared" si="9"/>
        <v>0</v>
      </c>
      <c r="G129" s="485"/>
    </row>
    <row r="130" spans="1:7">
      <c r="A130" s="268" t="s">
        <v>357</v>
      </c>
      <c r="B130" s="489" t="s">
        <v>219</v>
      </c>
      <c r="C130" s="270" t="s">
        <v>6</v>
      </c>
      <c r="D130" s="271">
        <v>1</v>
      </c>
      <c r="E130" s="505"/>
      <c r="F130" s="357">
        <f t="shared" si="9"/>
        <v>0</v>
      </c>
      <c r="G130" s="485"/>
    </row>
    <row r="131" spans="1:7" ht="25.5">
      <c r="A131" s="268" t="s">
        <v>358</v>
      </c>
      <c r="B131" s="489" t="s">
        <v>220</v>
      </c>
      <c r="C131" s="270" t="s">
        <v>9</v>
      </c>
      <c r="D131" s="271">
        <v>112</v>
      </c>
      <c r="E131" s="505"/>
      <c r="F131" s="357">
        <f t="shared" si="9"/>
        <v>0</v>
      </c>
      <c r="G131" s="485"/>
    </row>
    <row r="132" spans="1:7">
      <c r="A132" s="268" t="s">
        <v>359</v>
      </c>
      <c r="B132" s="489" t="s">
        <v>221</v>
      </c>
      <c r="C132" s="270" t="s">
        <v>9</v>
      </c>
      <c r="D132" s="271">
        <v>108</v>
      </c>
      <c r="E132" s="505"/>
      <c r="F132" s="357">
        <f t="shared" si="9"/>
        <v>0</v>
      </c>
      <c r="G132" s="485"/>
    </row>
    <row r="133" spans="1:7">
      <c r="A133" s="268" t="s">
        <v>360</v>
      </c>
      <c r="B133" s="489" t="s">
        <v>222</v>
      </c>
      <c r="C133" s="270" t="s">
        <v>9</v>
      </c>
      <c r="D133" s="271">
        <v>69</v>
      </c>
      <c r="E133" s="505"/>
      <c r="F133" s="357">
        <f t="shared" si="9"/>
        <v>0</v>
      </c>
      <c r="G133" s="485"/>
    </row>
    <row r="134" spans="1:7" ht="25.5">
      <c r="A134" s="268" t="s">
        <v>361</v>
      </c>
      <c r="B134" s="489" t="s">
        <v>223</v>
      </c>
      <c r="C134" s="270" t="s">
        <v>9</v>
      </c>
      <c r="D134" s="271">
        <v>108</v>
      </c>
      <c r="E134" s="505"/>
      <c r="F134" s="357">
        <f t="shared" si="9"/>
        <v>0</v>
      </c>
      <c r="G134" s="485"/>
    </row>
    <row r="135" spans="1:7" ht="38.25">
      <c r="A135" s="268" t="s">
        <v>362</v>
      </c>
      <c r="B135" s="489" t="s">
        <v>224</v>
      </c>
      <c r="C135" s="270" t="s">
        <v>9</v>
      </c>
      <c r="D135" s="271">
        <v>108</v>
      </c>
      <c r="E135" s="505"/>
      <c r="F135" s="357">
        <f t="shared" si="9"/>
        <v>0</v>
      </c>
      <c r="G135" s="485"/>
    </row>
    <row r="136" spans="1:7">
      <c r="A136" s="268" t="s">
        <v>363</v>
      </c>
      <c r="B136" s="489" t="s">
        <v>225</v>
      </c>
      <c r="C136" s="270" t="s">
        <v>9</v>
      </c>
      <c r="D136" s="271">
        <v>10</v>
      </c>
      <c r="E136" s="505"/>
      <c r="F136" s="357">
        <f t="shared" si="9"/>
        <v>0</v>
      </c>
      <c r="G136" s="485"/>
    </row>
    <row r="137" spans="1:7">
      <c r="A137" s="268" t="s">
        <v>364</v>
      </c>
      <c r="B137" s="489" t="s">
        <v>226</v>
      </c>
      <c r="C137" s="270" t="s">
        <v>9</v>
      </c>
      <c r="D137" s="271">
        <v>10</v>
      </c>
      <c r="E137" s="505"/>
      <c r="F137" s="357">
        <f t="shared" si="9"/>
        <v>0</v>
      </c>
      <c r="G137" s="485"/>
    </row>
    <row r="138" spans="1:7">
      <c r="A138" s="268" t="s">
        <v>365</v>
      </c>
      <c r="B138" s="489" t="s">
        <v>227</v>
      </c>
      <c r="C138" s="270" t="s">
        <v>9</v>
      </c>
      <c r="D138" s="271">
        <v>11</v>
      </c>
      <c r="E138" s="505"/>
      <c r="F138" s="357">
        <f t="shared" si="9"/>
        <v>0</v>
      </c>
      <c r="G138" s="485"/>
    </row>
    <row r="139" spans="1:7">
      <c r="A139" s="268" t="s">
        <v>366</v>
      </c>
      <c r="B139" s="489" t="s">
        <v>228</v>
      </c>
      <c r="C139" s="270" t="s">
        <v>158</v>
      </c>
      <c r="D139" s="271">
        <v>2</v>
      </c>
      <c r="E139" s="505"/>
      <c r="F139" s="357">
        <f t="shared" si="9"/>
        <v>0</v>
      </c>
      <c r="G139" s="485"/>
    </row>
    <row r="140" spans="1:7">
      <c r="A140" s="268" t="s">
        <v>367</v>
      </c>
      <c r="B140" s="489" t="s">
        <v>229</v>
      </c>
      <c r="C140" s="270" t="s">
        <v>158</v>
      </c>
      <c r="D140" s="271">
        <v>1</v>
      </c>
      <c r="E140" s="505"/>
      <c r="F140" s="357">
        <f t="shared" si="9"/>
        <v>0</v>
      </c>
      <c r="G140" s="485"/>
    </row>
    <row r="141" spans="1:7">
      <c r="A141" s="268" t="s">
        <v>368</v>
      </c>
      <c r="B141" s="489" t="s">
        <v>230</v>
      </c>
      <c r="C141" s="270" t="s">
        <v>158</v>
      </c>
      <c r="D141" s="271">
        <v>1</v>
      </c>
      <c r="E141" s="505"/>
      <c r="F141" s="357">
        <f t="shared" si="9"/>
        <v>0</v>
      </c>
      <c r="G141" s="485"/>
    </row>
    <row r="142" spans="1:7">
      <c r="A142" s="268" t="s">
        <v>369</v>
      </c>
      <c r="B142" s="489" t="s">
        <v>231</v>
      </c>
      <c r="C142" s="270" t="s">
        <v>158</v>
      </c>
      <c r="D142" s="271">
        <v>1</v>
      </c>
      <c r="E142" s="505"/>
      <c r="F142" s="357">
        <f t="shared" si="9"/>
        <v>0</v>
      </c>
      <c r="G142" s="485"/>
    </row>
    <row r="143" spans="1:7">
      <c r="A143" s="268" t="s">
        <v>370</v>
      </c>
      <c r="B143" s="489" t="s">
        <v>232</v>
      </c>
      <c r="C143" s="270" t="s">
        <v>158</v>
      </c>
      <c r="D143" s="271">
        <v>1</v>
      </c>
      <c r="E143" s="505"/>
      <c r="F143" s="357">
        <f t="shared" si="9"/>
        <v>0</v>
      </c>
      <c r="G143" s="485"/>
    </row>
    <row r="144" spans="1:7">
      <c r="A144" s="268" t="s">
        <v>371</v>
      </c>
      <c r="B144" s="489" t="s">
        <v>233</v>
      </c>
      <c r="C144" s="270" t="s">
        <v>158</v>
      </c>
      <c r="D144" s="271">
        <v>1</v>
      </c>
      <c r="E144" s="505"/>
      <c r="F144" s="357">
        <f t="shared" si="9"/>
        <v>0</v>
      </c>
      <c r="G144" s="485"/>
    </row>
    <row r="145" spans="1:7" ht="25.5">
      <c r="A145" s="268" t="s">
        <v>372</v>
      </c>
      <c r="B145" s="489" t="s">
        <v>234</v>
      </c>
      <c r="C145" s="270" t="s">
        <v>158</v>
      </c>
      <c r="D145" s="271">
        <v>1</v>
      </c>
      <c r="E145" s="505"/>
      <c r="F145" s="357">
        <f t="shared" si="9"/>
        <v>0</v>
      </c>
      <c r="G145" s="485"/>
    </row>
    <row r="146" spans="1:7">
      <c r="A146" s="268" t="s">
        <v>373</v>
      </c>
      <c r="B146" s="489" t="s">
        <v>235</v>
      </c>
      <c r="C146" s="270" t="s">
        <v>158</v>
      </c>
      <c r="D146" s="271">
        <v>1</v>
      </c>
      <c r="E146" s="505"/>
      <c r="F146" s="357">
        <f t="shared" si="9"/>
        <v>0</v>
      </c>
      <c r="G146" s="485"/>
    </row>
    <row r="147" spans="1:7">
      <c r="A147" s="268" t="s">
        <v>374</v>
      </c>
      <c r="B147" s="489" t="s">
        <v>236</v>
      </c>
      <c r="C147" s="270" t="s">
        <v>158</v>
      </c>
      <c r="D147" s="271">
        <v>1</v>
      </c>
      <c r="E147" s="505"/>
      <c r="F147" s="357">
        <f t="shared" si="9"/>
        <v>0</v>
      </c>
      <c r="G147" s="485"/>
    </row>
    <row r="148" spans="1:7">
      <c r="A148" s="268" t="s">
        <v>375</v>
      </c>
      <c r="B148" s="489" t="s">
        <v>237</v>
      </c>
      <c r="C148" s="270" t="s">
        <v>158</v>
      </c>
      <c r="D148" s="271">
        <v>1</v>
      </c>
      <c r="E148" s="505"/>
      <c r="F148" s="357">
        <f t="shared" si="9"/>
        <v>0</v>
      </c>
      <c r="G148" s="485"/>
    </row>
    <row r="149" spans="1:7" ht="15.75" thickBot="1">
      <c r="A149" s="268" t="s">
        <v>397</v>
      </c>
      <c r="B149" s="489" t="s">
        <v>175</v>
      </c>
      <c r="C149" s="270" t="s">
        <v>158</v>
      </c>
      <c r="D149" s="271">
        <v>1</v>
      </c>
      <c r="E149" s="505"/>
      <c r="F149" s="357">
        <f t="shared" si="9"/>
        <v>0</v>
      </c>
      <c r="G149" s="485"/>
    </row>
    <row r="150" spans="1:7" ht="15.75" thickBot="1">
      <c r="A150" s="289" t="s">
        <v>376</v>
      </c>
      <c r="B150" s="280" t="s">
        <v>156</v>
      </c>
      <c r="C150" s="286"/>
      <c r="D150" s="287"/>
      <c r="E150" s="288"/>
      <c r="F150" s="284">
        <f>SUM(F123:F149)</f>
        <v>0</v>
      </c>
      <c r="G150" s="485"/>
    </row>
    <row r="151" spans="1:7" ht="15.75" thickBot="1">
      <c r="A151" s="269"/>
      <c r="B151" s="353"/>
      <c r="C151" s="359"/>
      <c r="D151" s="360"/>
      <c r="E151" s="361"/>
      <c r="F151" s="263"/>
      <c r="G151" s="485"/>
    </row>
    <row r="152" spans="1:7" ht="15.75" thickBot="1">
      <c r="A152" s="269"/>
      <c r="B152" s="344" t="s">
        <v>377</v>
      </c>
      <c r="C152" s="286"/>
      <c r="D152" s="286"/>
      <c r="E152" s="367"/>
      <c r="F152" s="368"/>
      <c r="G152" s="485"/>
    </row>
    <row r="153" spans="1:7" ht="25.5">
      <c r="A153" s="268" t="s">
        <v>378</v>
      </c>
      <c r="B153" s="486" t="s">
        <v>238</v>
      </c>
      <c r="C153" s="343" t="s">
        <v>6</v>
      </c>
      <c r="D153" s="349">
        <v>2</v>
      </c>
      <c r="E153" s="504"/>
      <c r="F153" s="352">
        <f>D153*E153</f>
        <v>0</v>
      </c>
      <c r="G153" s="485"/>
    </row>
    <row r="154" spans="1:7" ht="25.5">
      <c r="A154" s="268" t="s">
        <v>379</v>
      </c>
      <c r="B154" s="489" t="s">
        <v>239</v>
      </c>
      <c r="C154" s="270" t="s">
        <v>6</v>
      </c>
      <c r="D154" s="271">
        <v>2</v>
      </c>
      <c r="E154" s="505"/>
      <c r="F154" s="357">
        <f t="shared" ref="F154:F162" si="10">D154*E154</f>
        <v>0</v>
      </c>
      <c r="G154" s="485"/>
    </row>
    <row r="155" spans="1:7" ht="25.5">
      <c r="A155" s="268" t="s">
        <v>380</v>
      </c>
      <c r="B155" s="489" t="s">
        <v>240</v>
      </c>
      <c r="C155" s="270" t="s">
        <v>6</v>
      </c>
      <c r="D155" s="271">
        <v>1</v>
      </c>
      <c r="E155" s="505"/>
      <c r="F155" s="357">
        <f t="shared" si="10"/>
        <v>0</v>
      </c>
      <c r="G155" s="485"/>
    </row>
    <row r="156" spans="1:7" ht="38.25">
      <c r="A156" s="268" t="s">
        <v>381</v>
      </c>
      <c r="B156" s="489" t="s">
        <v>241</v>
      </c>
      <c r="C156" s="270" t="s">
        <v>6</v>
      </c>
      <c r="D156" s="271">
        <v>1</v>
      </c>
      <c r="E156" s="505"/>
      <c r="F156" s="357">
        <f t="shared" si="10"/>
        <v>0</v>
      </c>
      <c r="G156" s="485"/>
    </row>
    <row r="157" spans="1:7" ht="25.5">
      <c r="A157" s="268" t="s">
        <v>382</v>
      </c>
      <c r="B157" s="489" t="s">
        <v>242</v>
      </c>
      <c r="C157" s="270" t="s">
        <v>6</v>
      </c>
      <c r="D157" s="271">
        <v>1</v>
      </c>
      <c r="E157" s="505"/>
      <c r="F157" s="357">
        <f t="shared" si="10"/>
        <v>0</v>
      </c>
      <c r="G157" s="485"/>
    </row>
    <row r="158" spans="1:7" ht="51">
      <c r="A158" s="268" t="s">
        <v>383</v>
      </c>
      <c r="B158" s="489" t="s">
        <v>243</v>
      </c>
      <c r="C158" s="270" t="s">
        <v>6</v>
      </c>
      <c r="D158" s="271">
        <v>1</v>
      </c>
      <c r="E158" s="505"/>
      <c r="F158" s="357">
        <f t="shared" si="10"/>
        <v>0</v>
      </c>
      <c r="G158" s="485"/>
    </row>
    <row r="159" spans="1:7">
      <c r="A159" s="268" t="s">
        <v>384</v>
      </c>
      <c r="B159" s="489" t="s">
        <v>244</v>
      </c>
      <c r="C159" s="270" t="s">
        <v>6</v>
      </c>
      <c r="D159" s="271">
        <v>2</v>
      </c>
      <c r="E159" s="505"/>
      <c r="F159" s="357">
        <f t="shared" si="10"/>
        <v>0</v>
      </c>
      <c r="G159" s="485"/>
    </row>
    <row r="160" spans="1:7">
      <c r="A160" s="268" t="s">
        <v>385</v>
      </c>
      <c r="B160" s="489" t="s">
        <v>245</v>
      </c>
      <c r="C160" s="270" t="s">
        <v>6</v>
      </c>
      <c r="D160" s="271">
        <v>2</v>
      </c>
      <c r="E160" s="505"/>
      <c r="F160" s="357">
        <f t="shared" si="10"/>
        <v>0</v>
      </c>
      <c r="G160" s="485"/>
    </row>
    <row r="161" spans="1:7">
      <c r="A161" s="268" t="s">
        <v>386</v>
      </c>
      <c r="B161" s="489" t="s">
        <v>246</v>
      </c>
      <c r="C161" s="270" t="s">
        <v>6</v>
      </c>
      <c r="D161" s="271">
        <v>1</v>
      </c>
      <c r="E161" s="505"/>
      <c r="F161" s="357">
        <f t="shared" si="10"/>
        <v>0</v>
      </c>
      <c r="G161" s="485"/>
    </row>
    <row r="162" spans="1:7" ht="15.75" thickBot="1">
      <c r="A162" s="268" t="s">
        <v>387</v>
      </c>
      <c r="B162" s="489" t="s">
        <v>247</v>
      </c>
      <c r="C162" s="270" t="s">
        <v>6</v>
      </c>
      <c r="D162" s="271">
        <v>1</v>
      </c>
      <c r="E162" s="505"/>
      <c r="F162" s="357">
        <f t="shared" si="10"/>
        <v>0</v>
      </c>
      <c r="G162" s="485"/>
    </row>
    <row r="163" spans="1:7" ht="15.75" thickBot="1">
      <c r="A163" s="289" t="s">
        <v>388</v>
      </c>
      <c r="B163" s="280" t="s">
        <v>156</v>
      </c>
      <c r="C163" s="286"/>
      <c r="D163" s="287"/>
      <c r="E163" s="288"/>
      <c r="F163" s="284">
        <f>SUM(F153:F162)</f>
        <v>0</v>
      </c>
      <c r="G163" s="485"/>
    </row>
    <row r="164" spans="1:7" ht="15.75" thickBot="1">
      <c r="A164" s="269"/>
      <c r="B164" s="353"/>
      <c r="C164" s="359"/>
      <c r="D164" s="360"/>
      <c r="E164" s="361"/>
      <c r="F164" s="263"/>
      <c r="G164" s="485"/>
    </row>
    <row r="165" spans="1:7" ht="15.75" thickBot="1">
      <c r="A165" s="269"/>
      <c r="B165" s="344" t="s">
        <v>389</v>
      </c>
      <c r="C165" s="286"/>
      <c r="D165" s="286"/>
      <c r="E165" s="367"/>
      <c r="F165" s="368"/>
      <c r="G165" s="485"/>
    </row>
    <row r="166" spans="1:7" ht="38.25">
      <c r="A166" s="268" t="s">
        <v>390</v>
      </c>
      <c r="B166" s="487" t="s">
        <v>248</v>
      </c>
      <c r="C166" s="343" t="s">
        <v>158</v>
      </c>
      <c r="D166" s="343">
        <v>1</v>
      </c>
      <c r="E166" s="504"/>
      <c r="F166" s="352">
        <f>D166*E166</f>
        <v>0</v>
      </c>
      <c r="G166" s="485"/>
    </row>
    <row r="167" spans="1:7" ht="38.25">
      <c r="A167" s="268" t="s">
        <v>391</v>
      </c>
      <c r="B167" s="488" t="s">
        <v>249</v>
      </c>
      <c r="C167" s="270" t="s">
        <v>158</v>
      </c>
      <c r="D167" s="270">
        <v>1</v>
      </c>
      <c r="E167" s="505"/>
      <c r="F167" s="357">
        <f t="shared" ref="F167:F170" si="11">D167*E167</f>
        <v>0</v>
      </c>
      <c r="G167" s="485"/>
    </row>
    <row r="168" spans="1:7" ht="25.5">
      <c r="A168" s="268" t="s">
        <v>392</v>
      </c>
      <c r="B168" s="488" t="s">
        <v>250</v>
      </c>
      <c r="C168" s="270" t="s">
        <v>158</v>
      </c>
      <c r="D168" s="270">
        <v>1</v>
      </c>
      <c r="E168" s="505"/>
      <c r="F168" s="357">
        <f t="shared" si="11"/>
        <v>0</v>
      </c>
      <c r="G168" s="485"/>
    </row>
    <row r="169" spans="1:7" ht="38.25">
      <c r="A169" s="268" t="s">
        <v>393</v>
      </c>
      <c r="B169" s="488" t="s">
        <v>251</v>
      </c>
      <c r="C169" s="270" t="s">
        <v>158</v>
      </c>
      <c r="D169" s="270">
        <v>1</v>
      </c>
      <c r="E169" s="505"/>
      <c r="F169" s="357">
        <f t="shared" si="11"/>
        <v>0</v>
      </c>
      <c r="G169" s="485"/>
    </row>
    <row r="170" spans="1:7" ht="15.75" thickBot="1">
      <c r="A170" s="267" t="s">
        <v>394</v>
      </c>
      <c r="B170" s="490" t="s">
        <v>252</v>
      </c>
      <c r="C170" s="345" t="s">
        <v>158</v>
      </c>
      <c r="D170" s="345">
        <v>1</v>
      </c>
      <c r="E170" s="506"/>
      <c r="F170" s="362">
        <f t="shared" si="11"/>
        <v>0</v>
      </c>
      <c r="G170" s="485"/>
    </row>
    <row r="171" spans="1:7" ht="15.75" thickBot="1">
      <c r="A171" s="289" t="s">
        <v>395</v>
      </c>
      <c r="B171" s="280" t="s">
        <v>156</v>
      </c>
      <c r="C171" s="346"/>
      <c r="D171" s="347"/>
      <c r="E171" s="348"/>
      <c r="F171" s="284">
        <f>SUM(F166:F170)</f>
        <v>0</v>
      </c>
      <c r="G171" s="485"/>
    </row>
    <row r="172" spans="1:7" ht="26.25" thickBot="1">
      <c r="A172" s="256" t="s">
        <v>279</v>
      </c>
      <c r="B172" s="471" t="s">
        <v>396</v>
      </c>
      <c r="C172" s="363"/>
      <c r="D172" s="364"/>
      <c r="E172" s="365"/>
      <c r="F172" s="366">
        <f>F50+F58+F67+F77+F113+F120+F150+F163+F171</f>
        <v>0</v>
      </c>
      <c r="G172" s="485"/>
    </row>
    <row r="173" spans="1:7" ht="15.75" thickBot="1">
      <c r="A173" s="369"/>
      <c r="B173" s="472"/>
      <c r="C173" s="370"/>
      <c r="D173" s="371"/>
      <c r="E173" s="372"/>
      <c r="F173" s="372"/>
      <c r="G173" s="485"/>
    </row>
    <row r="174" spans="1:7" ht="19.899999999999999" customHeight="1" thickBot="1">
      <c r="A174" s="264"/>
      <c r="B174" s="473" t="s">
        <v>264</v>
      </c>
      <c r="C174" s="265"/>
      <c r="D174" s="266"/>
      <c r="E174" s="143"/>
      <c r="F174" s="144">
        <f>F7+F11+F17+F37+F45+F172</f>
        <v>0</v>
      </c>
      <c r="G174" s="485"/>
    </row>
  </sheetData>
  <sheetProtection algorithmName="SHA-512" hashValue="u5YbOrynW5OHFpYaaWpZRcyxWEFFAWT26v9Svoi0v0jD3aGI7lTjHumzN+T8+URYzBVhpynVjayhvFNiwPpIUQ==" saltValue="e4dd4F3u9s3m4U2bNJOmQA==" spinCount="100000" sheet="1" objects="1" scenarios="1"/>
  <mergeCells count="5">
    <mergeCell ref="B60:F60"/>
    <mergeCell ref="B69:F69"/>
    <mergeCell ref="B79:F79"/>
    <mergeCell ref="B115:F115"/>
    <mergeCell ref="B122:F122"/>
  </mergeCells>
  <pageMargins left="0.7" right="0.7" top="0.75" bottom="0.75" header="0.3" footer="0.3"/>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6</vt:i4>
      </vt:variant>
    </vt:vector>
  </HeadingPairs>
  <TitlesOfParts>
    <vt:vector size="11" baseType="lpstr">
      <vt:lpstr>SK-REKAP</vt:lpstr>
      <vt:lpstr>kanal-9-01</vt:lpstr>
      <vt:lpstr>kanal-9-01-tlačni</vt:lpstr>
      <vt:lpstr>kanal-9-01.1</vt:lpstr>
      <vt:lpstr>Črpališče Č3</vt:lpstr>
      <vt:lpstr>'Črpališče Č3'!Področje_tiskanja</vt:lpstr>
      <vt:lpstr>'SK-REKAP'!Področje_tiskanja</vt:lpstr>
      <vt:lpstr>'Črpališče Č3'!Tiskanje_naslovov</vt:lpstr>
      <vt:lpstr>'kanal-9-01'!Tiskanje_naslovov</vt:lpstr>
      <vt:lpstr>'kanal-9-01.1'!Tiskanje_naslovov</vt:lpstr>
      <vt:lpstr>'kanal-9-01-tlačni'!Tiskanje_naslovov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2020-06-09T11:37:20Z</cp:lastPrinted>
  <dcterms:created xsi:type="dcterms:W3CDTF">1997-01-31T12:20:41Z</dcterms:created>
  <dcterms:modified xsi:type="dcterms:W3CDTF">2020-08-24T07:29:13Z</dcterms:modified>
</cp:coreProperties>
</file>