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3_Razpisna dokumentacija - za objavo\Popravki ponudbenih predračunov_11_8_2020\"/>
    </mc:Choice>
  </mc:AlternateContent>
  <xr:revisionPtr revIDLastSave="0" documentId="8_{8B024A86-58B2-443C-B5D4-1FE9FA2C2E53}" xr6:coauthVersionLast="45" xr6:coauthVersionMax="45" xr10:uidLastSave="{00000000-0000-0000-0000-000000000000}"/>
  <bookViews>
    <workbookView xWindow="-120" yWindow="-120" windowWidth="29040" windowHeight="15840" tabRatio="819" activeTab="3" xr2:uid="{00000000-000D-0000-FFFF-FFFF00000000}"/>
  </bookViews>
  <sheets>
    <sheet name="REKAPITULACIJA KANAL" sheetId="6" r:id="rId1"/>
    <sheet name="kanal Celje-26-1" sheetId="8" r:id="rId2"/>
    <sheet name="kanal Celje-26-1.1" sheetId="9" r:id="rId3"/>
    <sheet name="kanal celje-26 PREVEZAVA" sheetId="10" r:id="rId4"/>
  </sheets>
  <definedNames>
    <definedName name="_xlnm.Print_Area" localSheetId="3">'kanal celje-26 PREVEZAVA'!$A$1:$F$59</definedName>
    <definedName name="_xlnm.Print_Area" localSheetId="1">'kanal Celje-26-1'!$A$1:$F$69</definedName>
    <definedName name="_xlnm.Print_Area" localSheetId="2">'kanal Celje-26-1.1'!$A$1:$F$63</definedName>
    <definedName name="_xlnm.Print_Titles" localSheetId="3">'kanal celje-26 PREVEZAVA'!$1:$1</definedName>
    <definedName name="_xlnm.Print_Titles" localSheetId="1">'kanal Celje-26-1'!$1:$1</definedName>
    <definedName name="_xlnm.Print_Titles" localSheetId="2">'kanal Celje-26-1.1'!$1:$1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 i="9" l="1"/>
  <c r="F32" i="9" l="1"/>
  <c r="F31" i="9"/>
  <c r="F35" i="8"/>
  <c r="F34" i="8"/>
  <c r="F32" i="10" l="1"/>
  <c r="F31" i="10"/>
  <c r="F15" i="10" l="1"/>
  <c r="F8" i="10" l="1"/>
  <c r="F57" i="10"/>
  <c r="F56" i="10"/>
  <c r="F55" i="10"/>
  <c r="F54" i="10"/>
  <c r="F53" i="10"/>
  <c r="F52" i="10"/>
  <c r="F51" i="10"/>
  <c r="F50" i="10"/>
  <c r="F49" i="10"/>
  <c r="F48" i="10"/>
  <c r="F47" i="10"/>
  <c r="F42" i="10"/>
  <c r="F40" i="10"/>
  <c r="F33" i="10"/>
  <c r="F30" i="10"/>
  <c r="F29" i="10"/>
  <c r="F28" i="10"/>
  <c r="F27" i="10"/>
  <c r="F26" i="10"/>
  <c r="F25" i="10"/>
  <c r="F24" i="10"/>
  <c r="F23" i="10"/>
  <c r="F22" i="10"/>
  <c r="F21" i="10"/>
  <c r="F20" i="10"/>
  <c r="F17" i="10"/>
  <c r="F34" i="10" s="1"/>
  <c r="F16" i="10"/>
  <c r="F9" i="10"/>
  <c r="F7" i="10"/>
  <c r="F6" i="10"/>
  <c r="F5" i="10"/>
  <c r="F4" i="10"/>
  <c r="E19" i="6" l="1"/>
  <c r="F58" i="10"/>
  <c r="E21" i="6" s="1"/>
  <c r="F43" i="10"/>
  <c r="E20" i="6" s="1"/>
  <c r="F10" i="10"/>
  <c r="E18" i="6" s="1"/>
  <c r="E22" i="6" l="1"/>
  <c r="F61" i="9"/>
  <c r="F60" i="9"/>
  <c r="F59" i="9"/>
  <c r="F58" i="9"/>
  <c r="F57" i="9"/>
  <c r="F56" i="9"/>
  <c r="F55" i="9"/>
  <c r="F54" i="9"/>
  <c r="F53" i="9"/>
  <c r="F52" i="9"/>
  <c r="F51" i="9"/>
  <c r="F46" i="9"/>
  <c r="F45" i="9"/>
  <c r="F44" i="9"/>
  <c r="F43" i="9"/>
  <c r="F42" i="9"/>
  <c r="F39" i="9"/>
  <c r="F30" i="9"/>
  <c r="F29" i="9"/>
  <c r="F28" i="9"/>
  <c r="F27" i="9"/>
  <c r="F26" i="9"/>
  <c r="F25" i="9"/>
  <c r="F24" i="9"/>
  <c r="F23" i="9"/>
  <c r="F22" i="9"/>
  <c r="F21" i="9"/>
  <c r="F20" i="9"/>
  <c r="F19" i="9"/>
  <c r="F16" i="9"/>
  <c r="F15" i="9"/>
  <c r="F9" i="9"/>
  <c r="F8" i="9"/>
  <c r="F7" i="9"/>
  <c r="F6" i="9"/>
  <c r="F5" i="9"/>
  <c r="F4" i="9"/>
  <c r="F49" i="8"/>
  <c r="F47" i="9" l="1"/>
  <c r="E13" i="6" s="1"/>
  <c r="F10" i="9"/>
  <c r="E11" i="6" s="1"/>
  <c r="F33" i="9"/>
  <c r="E12" i="6" s="1"/>
  <c r="F62" i="9"/>
  <c r="E14" i="6" s="1"/>
  <c r="F30" i="8"/>
  <c r="F22" i="8" l="1"/>
  <c r="F7" i="8"/>
  <c r="F67" i="8"/>
  <c r="F66" i="8"/>
  <c r="F65" i="8"/>
  <c r="F64" i="8"/>
  <c r="F63" i="8"/>
  <c r="F62" i="8"/>
  <c r="F61" i="8"/>
  <c r="F60" i="8"/>
  <c r="F59" i="8"/>
  <c r="F58" i="8"/>
  <c r="F57" i="8"/>
  <c r="F56" i="8"/>
  <c r="F51" i="8"/>
  <c r="F50" i="8"/>
  <c r="F48" i="8"/>
  <c r="F47" i="8"/>
  <c r="F46" i="8"/>
  <c r="F45" i="8"/>
  <c r="F44" i="8"/>
  <c r="F42" i="8"/>
  <c r="F33" i="8"/>
  <c r="F32" i="8"/>
  <c r="F31" i="8"/>
  <c r="F29" i="8"/>
  <c r="F28" i="8"/>
  <c r="F27" i="8"/>
  <c r="F26" i="8"/>
  <c r="F25" i="8"/>
  <c r="F24" i="8"/>
  <c r="F23" i="8"/>
  <c r="F19" i="8"/>
  <c r="F18" i="8"/>
  <c r="F12" i="8"/>
  <c r="F11" i="8"/>
  <c r="F10" i="8"/>
  <c r="F9" i="8"/>
  <c r="F8" i="8"/>
  <c r="F6" i="8"/>
  <c r="F5" i="8"/>
  <c r="F4" i="8"/>
  <c r="E15" i="6"/>
  <c r="F52" i="8" l="1"/>
  <c r="E6" i="6" s="1"/>
  <c r="F36" i="8"/>
  <c r="E5" i="6" s="1"/>
  <c r="F68" i="8"/>
  <c r="E7" i="6" s="1"/>
  <c r="F13" i="8"/>
  <c r="E4" i="6" s="1"/>
  <c r="E8" i="6" l="1"/>
  <c r="E24" i="6" l="1"/>
  <c r="E25" i="6" s="1"/>
  <c r="E26" i="6" s="1"/>
  <c r="E27" i="6" s="1"/>
  <c r="E28" i="6" s="1"/>
</calcChain>
</file>

<file path=xl/sharedStrings.xml><?xml version="1.0" encoding="utf-8"?>
<sst xmlns="http://schemas.openxmlformats.org/spreadsheetml/2006/main" count="478" uniqueCount="160">
  <si>
    <t>Zap. št</t>
  </si>
  <si>
    <t>POSTAVKA</t>
  </si>
  <si>
    <t>Enota</t>
  </si>
  <si>
    <t>Količina</t>
  </si>
  <si>
    <t>kom</t>
  </si>
  <si>
    <t>kompl.</t>
  </si>
  <si>
    <t xml:space="preserve">OPOMBA: Za vse postavke, ki zajemajo material velja, da je potrebno v ceni za enoto vkalkulirati nabavno ceno, prevoz, razkladanje, prenos do mesta vgraditve ter vgrajevanje ali polaganje.
</t>
  </si>
  <si>
    <t>m</t>
  </si>
  <si>
    <t>ur</t>
  </si>
  <si>
    <t>Nabava in vgraditev zaščitnih cevi alkaten d110 (TT, elektro kabli) z obbetoniranjem C12/15 l=3.00 m za izvedbo križanja, vključno z vsemi potrebnimi deli in materialom.</t>
  </si>
  <si>
    <t>Strojni zasip jarka z izkopanim materialom (izkopan obstoječ tampon, frezanec) z izločevanjem kamenja nad fi 10 cm oz. po navodilih nadzora, s komprimacijo v plasteh do predpisane zbitosti 95% asfaltne površine 92% zelene površine (po SPP). Upoštevati nakladanje in dovoz iz lokalne deponije.</t>
  </si>
  <si>
    <t>Valjanje in planiranje planuma ceste ter fina priprava pred asfaltiranjem, z zaklinjanjem tampona.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</si>
  <si>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</si>
  <si>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</si>
  <si>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</si>
  <si>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</si>
  <si>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</si>
  <si>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</si>
  <si>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</si>
  <si>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</si>
  <si>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II./ ZEMELJSKA DELA</t>
  </si>
  <si>
    <t>III./ MONTAŽNA DELA</t>
  </si>
  <si>
    <t>IV./ OSTALA DELA</t>
  </si>
  <si>
    <t>Nadzor geologa nad gradnjo ter izdelava poročila s strani geologa.</t>
  </si>
  <si>
    <t>Po končanih delih strojno čiščenje kanala z visokotlačno črpalko.</t>
  </si>
  <si>
    <t>Ročna izravnava ter utrjevanje dna jarka s točnostjo +/- 3 cm po celotni širini jarka v predvidenem nagibu.</t>
  </si>
  <si>
    <t>Obnovitev zakoličbene osi trase z zavarovanjem zakoličene osi.</t>
  </si>
  <si>
    <t>Strojno rezanje asfalta in tesnjenje stikov s tesnilnim kitom za stičenje (npr. Masflex ali ekvivalent) pred asfaltiranjem.</t>
  </si>
  <si>
    <t>OPOMBA: Za vse postavke, ki zajemajo material velja, da je potrebno v ceni za enoto vkalkulirati nabavno ceno, prevoz, razkladanje, prenos do mesta vgraditve ter vgrajevanje ali polaganje.</t>
  </si>
  <si>
    <t>Strojni izkop humusa v debelini 20 cm z nakladanjem in odvozom na gradbiščno deponijo za kasnejšo uporabo pri humusiranju.</t>
  </si>
  <si>
    <t>Nalaganje in odvoz odvečnega materiala na začasni deponiji na stalno deponijo do 10 km vključno s stroški deponiranja.</t>
  </si>
  <si>
    <t>Planiranje zelenih povpršin, grabljenje kamenja, sejanje s travnim semenom in gnojenje.</t>
  </si>
  <si>
    <t>globina 2-4 m</t>
  </si>
  <si>
    <t>globina 0-2 m</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</si>
  <si>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</si>
  <si>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</si>
  <si>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 xml:space="preserve">Dobava, transport peska in izdelava peščene posteljice iz dobavljenega materiala (4-8 mm) po navodilih nadzora, debeline 13 cm, v predvidenem nagibu, po celotni širini jarka                                       </t>
  </si>
  <si>
    <t>Nalaganje in dovoz humusa ter humusiranje travnih površin s poprej odstranjenim humusom ter razplaniranje viška humusa ob trasi.</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</si>
  <si>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</si>
  <si>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</si>
  <si>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</si>
  <si>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Dobava in polaganje visokoobremenitvenih polnostenskih PP cevi DN 200 mm, temenske togosti min. SN 12. Cevi zunaj  in znotraj gladke. Izvedene po standardu SIST EN 13476-1. Stiki se tesnijo s spojno integriranimi gumi tesnili oziroma spojkami.</t>
  </si>
  <si>
    <t xml:space="preserve">Dobava, transport ter strojno-ročni obsip cevi z dobro vezljivim, dobavljenim peščenim materialom (4-8mm) skladno s standardom SIST EN-1610, do višine 30 cm nad cevjo, z utrjevanjem do zbitosti (97% SPP)         </t>
  </si>
  <si>
    <t>m3</t>
  </si>
  <si>
    <t>REKAPITULACIJA</t>
  </si>
  <si>
    <t>I./ Preddela</t>
  </si>
  <si>
    <t>II./ Zemeljska dela</t>
  </si>
  <si>
    <t>III./ Montažna dela</t>
  </si>
  <si>
    <t>IV./ Ostala dela</t>
  </si>
  <si>
    <t>SKUPAJ</t>
  </si>
  <si>
    <t>Nepredvidena dela v vrednosti 10% vseh del</t>
  </si>
  <si>
    <t>22 % DDV</t>
  </si>
  <si>
    <t>OPOMBA: Nepredvidena dela naročita naročnik in nadzorni organ. 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</si>
  <si>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</si>
  <si>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</si>
  <si>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</si>
  <si>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Cena na enoto</t>
  </si>
  <si>
    <t>Cena skupaj</t>
  </si>
  <si>
    <t>I./1</t>
  </si>
  <si>
    <t>I./2</t>
  </si>
  <si>
    <t>I./3</t>
  </si>
  <si>
    <t>I./4</t>
  </si>
  <si>
    <t>I./5</t>
  </si>
  <si>
    <t>I./6</t>
  </si>
  <si>
    <t>Izvedba proviziranih dostopov do objektov preko izkopanih jarkov za pešce iz plohov debeline 5cm z ograjo.</t>
  </si>
  <si>
    <t>I./7</t>
  </si>
  <si>
    <t>I./8</t>
  </si>
  <si>
    <t>Frezanje asfalta ceste debeline do 10 cm, nakladanje in odvoz na začasno deponijo. Material je predviden za zasip:</t>
  </si>
  <si>
    <t>I./9</t>
  </si>
  <si>
    <t>I./</t>
  </si>
  <si>
    <t>PREDDELA SKUPAJ:</t>
  </si>
  <si>
    <t>II./1</t>
  </si>
  <si>
    <t>II./2</t>
  </si>
  <si>
    <t>II./3</t>
  </si>
  <si>
    <t>II./4</t>
  </si>
  <si>
    <t xml:space="preserve">Morebitni dodatni ročni izkop s stranskim odmetom          </t>
  </si>
  <si>
    <t>vertikalni izkop:</t>
  </si>
  <si>
    <t>II./7</t>
  </si>
  <si>
    <t>II./8</t>
  </si>
  <si>
    <t>II./9</t>
  </si>
  <si>
    <t>II./10</t>
  </si>
  <si>
    <t>II./11</t>
  </si>
  <si>
    <t>II./12</t>
  </si>
  <si>
    <t>II./13</t>
  </si>
  <si>
    <t>Izdelava meritev zbitosti tampona in zasipa z izdelavo končnega poročila s strani pooblaščene organizacije.</t>
  </si>
  <si>
    <t>II./14</t>
  </si>
  <si>
    <t>II./15</t>
  </si>
  <si>
    <t>II./16</t>
  </si>
  <si>
    <t>II./17</t>
  </si>
  <si>
    <t>II./</t>
  </si>
  <si>
    <t>ZEMELJSKA DELA SKUPAJ:</t>
  </si>
  <si>
    <t>OPOMBA: Vsi izkopi se obračunavajo v raščenem stanju, zasipi pa v vgrajenem! Pri izkopih obvezno ločevati gramozne (nekoherentne) materiale od zemlje in glinenih (koherentnih) materialov.</t>
  </si>
  <si>
    <t>III./1</t>
  </si>
  <si>
    <t>III./2</t>
  </si>
  <si>
    <t>III./3</t>
  </si>
  <si>
    <t>III./4</t>
  </si>
  <si>
    <t>Izvedba priključka kanalizacije na obstoječ jašek kanalizacije s kronsko navrtavo za cev DN 200mm in vstavitvijo gumi tesnila, vključno z vsem potrebnim delom in materialom.</t>
  </si>
  <si>
    <t>III./5</t>
  </si>
  <si>
    <t>III./6</t>
  </si>
  <si>
    <t>III./7</t>
  </si>
  <si>
    <t>III./8</t>
  </si>
  <si>
    <t>III./</t>
  </si>
  <si>
    <t>MONTAŽNA DELA SKUPAJ:</t>
  </si>
  <si>
    <t>IV./1</t>
  </si>
  <si>
    <t>IV./2</t>
  </si>
  <si>
    <t>IV./3</t>
  </si>
  <si>
    <t>IV./4</t>
  </si>
  <si>
    <t>Tlačni preizkus tesnosti cevovoda skladno s SIST EN 1610, ki ga izvede pooblaščen akreditiran laboratorij, z izdelavo poročila.</t>
  </si>
  <si>
    <t>IV./5</t>
  </si>
  <si>
    <t>Tlačni preizkus tesnosti jaškov skladno s SIST EN 1610, ki ga izvede pooblaščen akreditiran laboratorij, z izdelavo poročila.</t>
  </si>
  <si>
    <t>IV./6</t>
  </si>
  <si>
    <t>Pregled kanalizacje in jaškov z video kamero po končanih delih in izdelavo poročila ter posnetka. Video posnetek mora biti izveden s kamero, ki prikazuje padec nivelete kanalizacije.</t>
  </si>
  <si>
    <t>IV./7</t>
  </si>
  <si>
    <t>Pobrizg podlage pred asfaltiranjem z bitumensko emultijo 0,4kg/m2</t>
  </si>
  <si>
    <t>IV./8</t>
  </si>
  <si>
    <t>IV./9</t>
  </si>
  <si>
    <t>IV./10</t>
  </si>
  <si>
    <t>IV./11</t>
  </si>
  <si>
    <t>IV./12</t>
  </si>
  <si>
    <t>IV./</t>
  </si>
  <si>
    <t>OSTALA DELA SKUPAJ:</t>
  </si>
  <si>
    <t>OBJEKT: PODPROJEKT št. 26 - IZGRADNJA MANJKAJOČE JAVNE KANALIZACIJE NA GOLOVCU</t>
  </si>
  <si>
    <t>1.0 KANALIZACIJA - KANAL 26-1</t>
  </si>
  <si>
    <t>KANAL 26-1.1 SKUPAJ:</t>
  </si>
  <si>
    <t>KANAL 26-1 SKUPAJ:</t>
  </si>
  <si>
    <t>2.0 KANALIZACIJA - KANAL 26-1.1</t>
  </si>
  <si>
    <t>PODPROJEKT št. 26 - SKUPAJ brez DDV:</t>
  </si>
  <si>
    <t>PODPROJEKT št. 26 - SKUPAJ z DDV:</t>
  </si>
  <si>
    <t>kanal Celje-26-1</t>
  </si>
  <si>
    <t>Strojni izkop jarka v zemljini III. - IV. ktg, vertikalni z razpiranjem in nalaganjem na vozilo ter odvozom na gradbiščno deponijo, vključno s stroški deponije</t>
  </si>
  <si>
    <t xml:space="preserve">Zavarovanje in križanje trase kanalizacije z obstoječimi komunalnimi vodi. V ceni za enoto naj izvajalec predvidi ročni izkop pri odkrivanju voda, zaščito le-tega po detajlu oz. pogojih upravljalca (zaščitna cev, obbetoniranje) in nadzor upravljalca; povprečna širina 3 m. </t>
  </si>
  <si>
    <t>Izkop in odvoz obstoječega tampona in zemljine do deb. 50 cm na začasno deponijo - material predviden za zasip</t>
  </si>
  <si>
    <t>II./5</t>
  </si>
  <si>
    <t>II./6</t>
  </si>
  <si>
    <t>Nabava, transport in vgraditev zmrzlinsko odpornega kamnitega materiala do fi 63mm v debelini 30 cm z uvaljanjem za izvedbo spodnjega ustroja ceste.</t>
  </si>
  <si>
    <t>Nabava, transport in vgraditev tampona I (TP 32) v debelini 20 cm z uvaljanjem Ev2&gt;= 80 Mpa za izvedbo zgornjega ustroja ceste.</t>
  </si>
  <si>
    <t xml:space="preserve">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t>
  </si>
  <si>
    <t>Izvedba priključka cevi DN 160 za nastavek hišnega priključka na revizijske jaške glavnega kanala s kronsko navrtavo in gumi tesnilom</t>
  </si>
  <si>
    <t>Obbetoniranje kanalizacijske cevi pod cestnim telesom v dolžini 22.80m nad obstoječim prepustom</t>
  </si>
  <si>
    <t>kanal Celje-26-1.1</t>
  </si>
  <si>
    <t>3.0 KANALIZACIJA - KANAL 26 - PREVEZAVA</t>
  </si>
  <si>
    <t>kanal Celje-26-PREVEZAVA</t>
  </si>
  <si>
    <t>Rušenje in izkop obstoječe kanalizacije PVC DN 200mm z nalaganjem in odvozom na odlagališče gradbenih odpadkov vključno stroški deponiranja.</t>
  </si>
  <si>
    <t>Dobava in polaganje visokoobremenitvenih polnostenskih PP cevi DN 250 mm, temenske togosti min. SN 12. Cevi zunaj  in znotraj gladke. Izvedene po standardu SIST EN 13476-1. Stiki se tesnijo s spojno integriranimi gumi tesnili oziroma spojkami.</t>
  </si>
  <si>
    <t xml:space="preserve">Dobava, transport ter strojno-ročni obsip cevi z dobro vezljivim, dobavljenim peščenim materialom (4-8mm) skladno s standardom SIST EN-1610, do višine 15 cm nad cevjo, z utrjevanjem do zbitosti (97% SPP)         </t>
  </si>
  <si>
    <t xml:space="preserve">Asfaltiranje vozišča v sestavi:                                                     4 cm AC 8  surf B50/70 A4                                         </t>
  </si>
  <si>
    <t>Asfaltiranje vozišča v sestavi:                                                     6 cm AC 22 base B50/70 A4</t>
  </si>
  <si>
    <t>Dobava, transport in vgradnja peščenega vezljivega materiala v bankino cestišča širine 0,5 m</t>
  </si>
  <si>
    <t xml:space="preserve">Asfaltiranje vozišča v sestavi:                                                     4 cm AC 8  surf B50/70 A4                                            </t>
  </si>
  <si>
    <t xml:space="preserve">Asfaltiranje vozišča v sestavi:                                                      4 cm AC 8  surf B50/70 A4                                            </t>
  </si>
  <si>
    <t>Dobava, transport in vgradnja fazonskega odcepnega T kosa PP DN 200/160mm, za hišni priključek</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</si>
  <si>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t>
    </r>
    <r>
      <rPr>
        <b/>
        <sz val="10"/>
        <rFont val="Arial"/>
        <family val="2"/>
        <charset val="238"/>
      </rPr>
      <t>Za vsa dela na območju gradbišča Podrojekta št. 26</t>
    </r>
    <r>
      <rPr>
        <sz val="10"/>
        <rFont val="Arial"/>
        <family val="2"/>
        <charset val="238"/>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</si>
  <si>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 xml:space="preserve"> Za vsa dela na območju gradbišča podprojekta št 26</t>
    </r>
    <r>
      <rPr>
        <sz val="10"/>
        <rFont val="Arial"/>
        <family val="2"/>
        <charset val="238"/>
      </rPr>
      <t>.</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</si>
  <si>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Podprojekta št. 26</t>
    </r>
    <r>
      <rPr>
        <sz val="10"/>
        <rFont val="Arial"/>
        <family val="2"/>
        <charset val="238"/>
      </rPr>
      <t xml:space="preserve">
</t>
    </r>
  </si>
  <si>
    <r>
      <t>m</t>
    </r>
    <r>
      <rPr>
        <vertAlign val="superscript"/>
        <sz val="10"/>
        <rFont val="Arial"/>
        <family val="2"/>
        <charset val="238"/>
      </rPr>
      <t>2</t>
    </r>
  </si>
  <si>
    <r>
      <t>m</t>
    </r>
    <r>
      <rPr>
        <vertAlign val="superscript"/>
        <sz val="10"/>
        <rFont val="Arial"/>
        <family val="2"/>
        <charset val="238"/>
      </rPr>
      <t>3</t>
    </r>
  </si>
  <si>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</si>
  <si>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r>
      <t xml:space="preserve">Izdelava PID-a ter dokazila o zanesljivosti objekta. Investitorju je potrebno predati dokumentacijo v </t>
    </r>
    <r>
      <rPr>
        <b/>
        <sz val="10"/>
        <rFont val="Arial"/>
        <family val="2"/>
        <charset val="238"/>
      </rPr>
      <t xml:space="preserve">treh izvodih. </t>
    </r>
    <r>
      <rPr>
        <i/>
        <sz val="10"/>
        <rFont val="Arial"/>
        <family val="2"/>
        <charset val="238"/>
      </rPr>
      <t>Upoštevano za vse predvidene kanale Podprojekta št. 26.</t>
    </r>
  </si>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</sst>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_-* #,##0.00\ [$EUR]_-;\-* #,##0.00\ [$EUR]_-;_-* &quot;-&quot;??\ [$EUR]_-;_-@_-"/>
    <numFmt numFmtId="171" formatCode="#,##0.00\ &quot;€&quot;"/>
    <numFmt numFmtId="172" formatCode="#,##0.00\ [$EUR];\-#,##0.00\ [$EUR]"/>
    <numFmt numFmtId="173" formatCode="#,##0.00_ ;\-#,##0.00\ "/>
    <numFmt numFmtId="174" formatCode="0.0"/>
    <numFmt numFmtId="175" formatCode="#,##0.00\ [$EUR]"/>
  </numFmts>
  <fonts count="4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sz val="10"/>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3"/>
    </font>
    <font>
      <sz val="10"/>
      <name val="Century Gothic CE"/>
      <family val="2"/>
      <charset val="238"/>
    </font>
    <font>
      <sz val="10"/>
      <name val="Arial"/>
      <family val="2"/>
      <charset val="238"/>
    </font>
    <font>
      <sz val="11"/>
      <name val="Arial"/>
      <family val="2"/>
      <charset val="238"/>
    </font>
    <font>
      <b/>
      <sz val="10"/>
      <name val="Arial"/>
      <family val="2"/>
      <charset val="238"/>
    </font>
    <font>
      <b/>
      <sz val="12"/>
      <name val="Arial"/>
      <family val="2"/>
      <charset val="238"/>
    </font>
    <font>
      <b/>
      <i/>
      <sz val="10"/>
      <name val="Arial"/>
      <family val="2"/>
      <charset val="238"/>
    </font>
    <font>
      <b/>
      <sz val="10"/>
      <color rgb="FFFFFF00"/>
      <name val="Arial"/>
      <family val="2"/>
      <charset val="238"/>
    </font>
    <font>
      <b/>
      <sz val="10"/>
      <color rgb="FFFF0000"/>
      <name val="Arial"/>
      <family val="2"/>
      <charset val="238"/>
    </font>
    <font>
      <sz val="8"/>
      <name val="Arial"/>
      <family val="2"/>
      <charset val="238"/>
    </font>
    <font>
      <b/>
      <sz val="11"/>
      <name val="Arial"/>
      <family val="2"/>
      <charset val="238"/>
    </font>
    <font>
      <b/>
      <sz val="13"/>
      <name val="Arial"/>
      <family val="2"/>
      <charset val="238"/>
    </font>
    <font>
      <b/>
      <i/>
      <sz val="11"/>
      <name val="Arial"/>
      <family val="2"/>
      <charset val="238"/>
    </font>
    <font>
      <sz val="10"/>
      <color rgb="FFF4FFB1"/>
      <name val="Arial"/>
      <family val="2"/>
      <charset val="238"/>
    </font>
    <font>
      <vertAlign val="superscript"/>
      <sz val="10"/>
      <name val="Arial"/>
      <family val="2"/>
      <charset val="238"/>
    </font>
    <font>
      <i/>
      <sz val="10"/>
      <name val="Arial"/>
      <family val="2"/>
      <charset val="238"/>
    </font>
    <font>
      <sz val="10"/>
      <color theme="0" tint="-0.34998626667073579"/>
      <name val="Arial"/>
      <family val="2"/>
      <charset val="238"/>
    </font>
  </fonts>
  <fills count="3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4FFB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CC"/>
      </patternFill>
    </fill>
    <fill>
      <patternFill patternType="solid">
        <fgColor rgb="FFFFC00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s>
  <cellStyleXfs count="238">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6" fontId="8" fillId="0" borderId="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Fill="0" applyBorder="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8" fillId="0" borderId="0"/>
    <xf numFmtId="166" fontId="8" fillId="0" borderId="0"/>
    <xf numFmtId="0" fontId="10" fillId="0" borderId="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3" fillId="10" borderId="0" applyNumberFormat="0" applyBorder="0" applyAlignment="0" applyProtection="0"/>
    <xf numFmtId="0" fontId="14" fillId="22" borderId="6" applyNumberFormat="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23" borderId="0" applyNumberFormat="0" applyBorder="0" applyAlignment="0" applyProtection="0"/>
    <xf numFmtId="0" fontId="10" fillId="24" borderId="10"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8" borderId="0" applyNumberFormat="0" applyBorder="0" applyAlignment="0" applyProtection="0"/>
    <xf numFmtId="0" fontId="22" fillId="0" borderId="11" applyNumberFormat="0" applyFill="0" applyAlignment="0" applyProtection="0"/>
    <xf numFmtId="0" fontId="23" fillId="29" borderId="12" applyNumberFormat="0" applyAlignment="0" applyProtection="0"/>
    <xf numFmtId="0" fontId="24" fillId="22" borderId="13" applyNumberFormat="0" applyAlignment="0" applyProtection="0"/>
    <xf numFmtId="0" fontId="25" fillId="9" borderId="0" applyNumberFormat="0" applyBorder="0" applyAlignment="0" applyProtection="0"/>
    <xf numFmtId="0" fontId="9" fillId="0" borderId="0"/>
    <xf numFmtId="0" fontId="26" fillId="13" borderId="13" applyNumberFormat="0" applyAlignment="0" applyProtection="0"/>
    <xf numFmtId="0" fontId="27" fillId="0" borderId="14" applyNumberFormat="0" applyFill="0" applyAlignment="0" applyProtection="0"/>
    <xf numFmtId="164" fontId="7" fillId="0" borderId="0" applyFont="0" applyFill="0" applyBorder="0" applyAlignment="0" applyProtection="0"/>
    <xf numFmtId="4" fontId="28" fillId="0" borderId="0"/>
    <xf numFmtId="166" fontId="8" fillId="0" borderId="0"/>
    <xf numFmtId="164" fontId="5" fillId="0" borderId="0" applyFont="0" applyFill="0" applyBorder="0" applyAlignment="0" applyProtection="0"/>
    <xf numFmtId="167" fontId="29" fillId="0" borderId="0"/>
    <xf numFmtId="0" fontId="11" fillId="0" borderId="0"/>
    <xf numFmtId="0" fontId="30" fillId="0" borderId="0"/>
    <xf numFmtId="167" fontId="29" fillId="0" borderId="0"/>
    <xf numFmtId="9" fontId="5" fillId="0" borderId="0" applyFont="0" applyFill="0" applyBorder="0" applyAlignment="0" applyProtection="0"/>
    <xf numFmtId="168" fontId="9" fillId="0" borderId="0" applyFill="0" applyBorder="0" applyAlignment="0" applyProtection="0"/>
    <xf numFmtId="166" fontId="31" fillId="0" borderId="0"/>
    <xf numFmtId="166" fontId="8" fillId="0" borderId="0"/>
    <xf numFmtId="0" fontId="28" fillId="0" borderId="0"/>
    <xf numFmtId="0" fontId="5" fillId="0" borderId="0"/>
    <xf numFmtId="164" fontId="5" fillId="0" borderId="0" applyFont="0" applyFill="0" applyBorder="0" applyAlignment="0" applyProtection="0"/>
    <xf numFmtId="166" fontId="8" fillId="0" borderId="0"/>
    <xf numFmtId="0" fontId="4" fillId="0" borderId="0"/>
    <xf numFmtId="0" fontId="7" fillId="0" borderId="0"/>
    <xf numFmtId="164" fontId="5" fillId="0" borderId="0" applyFont="0" applyFill="0" applyBorder="0" applyAlignment="0" applyProtection="0"/>
    <xf numFmtId="44" fontId="10" fillId="0" borderId="0" applyFont="0" applyFill="0" applyBorder="0" applyAlignment="0" applyProtection="0"/>
    <xf numFmtId="0" fontId="5" fillId="0" borderId="0"/>
    <xf numFmtId="0" fontId="5" fillId="0" borderId="0"/>
    <xf numFmtId="166" fontId="8" fillId="0" borderId="0"/>
    <xf numFmtId="0" fontId="5" fillId="0" borderId="0"/>
    <xf numFmtId="166" fontId="8" fillId="0" borderId="0"/>
    <xf numFmtId="166" fontId="8" fillId="0" borderId="0"/>
    <xf numFmtId="166" fontId="31" fillId="0" borderId="0"/>
    <xf numFmtId="0" fontId="28" fillId="0" borderId="0"/>
    <xf numFmtId="0" fontId="10" fillId="0" borderId="0"/>
    <xf numFmtId="0" fontId="5" fillId="0" borderId="0"/>
    <xf numFmtId="0" fontId="5" fillId="0" borderId="0"/>
    <xf numFmtId="0" fontId="5" fillId="0" borderId="0"/>
    <xf numFmtId="0" fontId="5" fillId="0" borderId="0"/>
    <xf numFmtId="167"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5" fillId="0" borderId="0" applyFont="0" applyFill="0" applyBorder="0" applyAlignment="0" applyProtection="0"/>
    <xf numFmtId="0" fontId="6" fillId="30" borderId="15" applyNumberFormat="0" applyFont="0" applyAlignment="0" applyProtection="0"/>
    <xf numFmtId="164" fontId="5" fillId="0" borderId="0" applyFont="0" applyFill="0" applyBorder="0" applyAlignment="0" applyProtection="0"/>
    <xf numFmtId="169" fontId="5" fillId="0" borderId="0" applyFont="0" applyFill="0" applyBorder="0" applyAlignment="0" applyProtection="0"/>
    <xf numFmtId="16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164" fontId="5" fillId="0" borderId="0" applyFont="0" applyFill="0" applyBorder="0" applyAlignment="0" applyProtection="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5" fillId="0" borderId="0"/>
    <xf numFmtId="0" fontId="3" fillId="0" borderId="0"/>
    <xf numFmtId="0" fontId="32" fillId="0" borderId="0"/>
    <xf numFmtId="44" fontId="10" fillId="0" borderId="0" applyFont="0" applyFill="0" applyBorder="0" applyAlignment="0" applyProtection="0"/>
    <xf numFmtId="164" fontId="33" fillId="0" borderId="0" applyFont="0" applyFill="0" applyBorder="0" applyAlignment="0" applyProtection="0"/>
    <xf numFmtId="0" fontId="2" fillId="0" borderId="0"/>
    <xf numFmtId="0" fontId="2" fillId="0" borderId="0"/>
    <xf numFmtId="0" fontId="33" fillId="0" borderId="0"/>
    <xf numFmtId="44" fontId="10"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164" fontId="5" fillId="0" borderId="0" applyFont="0" applyFill="0" applyBorder="0" applyAlignment="0" applyProtection="0"/>
  </cellStyleXfs>
  <cellXfs count="243">
    <xf numFmtId="0" fontId="0" fillId="0" borderId="0" xfId="0"/>
    <xf numFmtId="0" fontId="36" fillId="0" borderId="34" xfId="25" applyFont="1" applyBorder="1" applyAlignment="1">
      <alignment horizontal="center" vertical="center"/>
    </xf>
    <xf numFmtId="0" fontId="36" fillId="0" borderId="0" xfId="25" applyFont="1" applyAlignment="1">
      <alignment vertical="center"/>
    </xf>
    <xf numFmtId="0" fontId="36" fillId="0" borderId="0" xfId="25" applyFont="1" applyAlignment="1">
      <alignment horizontal="center" vertical="center"/>
    </xf>
    <xf numFmtId="2" fontId="36" fillId="0" borderId="0" xfId="25" applyNumberFormat="1" applyFont="1" applyAlignment="1">
      <alignment horizontal="center" vertical="center"/>
    </xf>
    <xf numFmtId="170" fontId="36" fillId="0" borderId="35" xfId="25" applyNumberFormat="1" applyFont="1" applyBorder="1" applyAlignment="1">
      <alignment vertical="center"/>
    </xf>
    <xf numFmtId="0" fontId="35" fillId="0" borderId="0" xfId="25" applyFont="1" applyAlignment="1">
      <alignment horizontal="center" vertical="center"/>
    </xf>
    <xf numFmtId="0" fontId="35" fillId="0" borderId="0" xfId="25" applyFont="1" applyAlignment="1">
      <alignment vertical="center"/>
    </xf>
    <xf numFmtId="2" fontId="35" fillId="0" borderId="0" xfId="25" applyNumberFormat="1" applyFont="1" applyAlignment="1">
      <alignment horizontal="center" vertical="center"/>
    </xf>
    <xf numFmtId="0" fontId="34" fillId="0" borderId="31" xfId="25" applyFont="1" applyBorder="1" applyAlignment="1">
      <alignment horizontal="center" vertical="center"/>
    </xf>
    <xf numFmtId="0" fontId="5" fillId="0" borderId="0" xfId="25" applyFont="1" applyAlignment="1">
      <alignment vertical="center"/>
    </xf>
    <xf numFmtId="171" fontId="5" fillId="0" borderId="0" xfId="16" applyNumberFormat="1" applyFont="1" applyAlignment="1">
      <alignment vertical="center"/>
    </xf>
    <xf numFmtId="0" fontId="41" fillId="0" borderId="34" xfId="25" applyFont="1" applyBorder="1" applyAlignment="1">
      <alignment horizontal="center" vertical="center"/>
    </xf>
    <xf numFmtId="0" fontId="42" fillId="0" borderId="0" xfId="25" applyFont="1" applyAlignment="1">
      <alignment vertical="center"/>
    </xf>
    <xf numFmtId="0" fontId="41" fillId="0" borderId="0" xfId="25" applyFont="1" applyAlignment="1">
      <alignment horizontal="center" vertical="center"/>
    </xf>
    <xf numFmtId="2" fontId="41" fillId="0" borderId="0" xfId="25" applyNumberFormat="1" applyFont="1" applyAlignment="1">
      <alignment horizontal="center" vertical="center"/>
    </xf>
    <xf numFmtId="0" fontId="41" fillId="0" borderId="35" xfId="25" applyFont="1" applyBorder="1" applyAlignment="1">
      <alignment vertical="center"/>
    </xf>
    <xf numFmtId="0" fontId="36" fillId="31" borderId="36" xfId="25" applyFont="1" applyFill="1" applyBorder="1" applyAlignment="1">
      <alignment horizontal="left" vertical="center"/>
    </xf>
    <xf numFmtId="0" fontId="36" fillId="31" borderId="2" xfId="25" applyFont="1" applyFill="1" applyBorder="1" applyAlignment="1">
      <alignment horizontal="left" vertical="center"/>
    </xf>
    <xf numFmtId="0" fontId="36" fillId="31" borderId="2" xfId="25" applyFont="1" applyFill="1" applyBorder="1" applyAlignment="1">
      <alignment horizontal="center"/>
    </xf>
    <xf numFmtId="0" fontId="36" fillId="31" borderId="37" xfId="25" applyFont="1" applyFill="1" applyBorder="1" applyAlignment="1">
      <alignment horizontal="center"/>
    </xf>
    <xf numFmtId="171" fontId="5" fillId="0" borderId="0" xfId="16" applyNumberFormat="1" applyFont="1" applyFill="1" applyAlignment="1">
      <alignment vertical="center"/>
    </xf>
    <xf numFmtId="0" fontId="41" fillId="0" borderId="38" xfId="25" applyFont="1" applyBorder="1" applyAlignment="1">
      <alignment horizontal="center" vertical="center"/>
    </xf>
    <xf numFmtId="0" fontId="43" fillId="0" borderId="39" xfId="25" applyFont="1" applyBorder="1" applyAlignment="1">
      <alignment vertical="center"/>
    </xf>
    <xf numFmtId="0" fontId="41" fillId="0" borderId="39" xfId="25" applyFont="1" applyBorder="1" applyAlignment="1">
      <alignment horizontal="center" vertical="center"/>
    </xf>
    <xf numFmtId="2" fontId="41" fillId="0" borderId="39" xfId="25" applyNumberFormat="1" applyFont="1" applyBorder="1" applyAlignment="1">
      <alignment horizontal="center" vertical="center"/>
    </xf>
    <xf numFmtId="170" fontId="36" fillId="0" borderId="16" xfId="25" applyNumberFormat="1" applyFont="1" applyBorder="1" applyAlignment="1">
      <alignment vertical="center"/>
    </xf>
    <xf numFmtId="170" fontId="36" fillId="0" borderId="4" xfId="25" applyNumberFormat="1" applyFont="1" applyBorder="1" applyAlignment="1">
      <alignment vertical="center"/>
    </xf>
    <xf numFmtId="0" fontId="41" fillId="0" borderId="40" xfId="25" applyFont="1" applyBorder="1" applyAlignment="1">
      <alignment horizontal="center" vertical="center"/>
    </xf>
    <xf numFmtId="0" fontId="43" fillId="0" borderId="41" xfId="25" applyFont="1" applyBorder="1" applyAlignment="1">
      <alignment vertical="center"/>
    </xf>
    <xf numFmtId="0" fontId="41" fillId="0" borderId="41" xfId="25" applyFont="1" applyBorder="1" applyAlignment="1">
      <alignment horizontal="center" vertical="center"/>
    </xf>
    <xf numFmtId="2" fontId="41" fillId="0" borderId="41" xfId="25" applyNumberFormat="1" applyFont="1" applyBorder="1" applyAlignment="1">
      <alignment horizontal="center" vertical="center"/>
    </xf>
    <xf numFmtId="170" fontId="36" fillId="0" borderId="26" xfId="25" applyNumberFormat="1" applyFont="1" applyBorder="1" applyAlignment="1">
      <alignment vertical="center"/>
    </xf>
    <xf numFmtId="0" fontId="36" fillId="31" borderId="42" xfId="25" applyFont="1" applyFill="1" applyBorder="1" applyAlignment="1">
      <alignment horizontal="center" vertical="center"/>
    </xf>
    <xf numFmtId="0" fontId="36" fillId="31" borderId="43" xfId="25" applyFont="1" applyFill="1" applyBorder="1" applyAlignment="1">
      <alignment vertical="center"/>
    </xf>
    <xf numFmtId="0" fontId="36" fillId="31" borderId="43" xfId="25" applyFont="1" applyFill="1" applyBorder="1" applyAlignment="1">
      <alignment horizontal="center" vertical="center"/>
    </xf>
    <xf numFmtId="2" fontId="36" fillId="31" borderId="43" xfId="25" applyNumberFormat="1" applyFont="1" applyFill="1" applyBorder="1" applyAlignment="1">
      <alignment horizontal="center" vertical="center"/>
    </xf>
    <xf numFmtId="170" fontId="36" fillId="31" borderId="44" xfId="25" applyNumberFormat="1" applyFont="1" applyFill="1" applyBorder="1" applyAlignment="1">
      <alignment vertical="center"/>
    </xf>
    <xf numFmtId="0" fontId="41" fillId="0" borderId="0" xfId="25" applyFont="1" applyAlignment="1">
      <alignment vertical="center"/>
    </xf>
    <xf numFmtId="0" fontId="41" fillId="0" borderId="39" xfId="25" applyFont="1" applyBorder="1" applyAlignment="1">
      <alignment vertical="center"/>
    </xf>
    <xf numFmtId="170" fontId="36" fillId="0" borderId="45" xfId="25" applyNumberFormat="1" applyFont="1" applyBorder="1" applyAlignment="1">
      <alignment vertical="center"/>
    </xf>
    <xf numFmtId="0" fontId="36" fillId="31" borderId="38" xfId="25" applyFont="1" applyFill="1" applyBorder="1" applyAlignment="1">
      <alignment horizontal="center" vertical="center"/>
    </xf>
    <xf numFmtId="0" fontId="36" fillId="31" borderId="39" xfId="25" applyFont="1" applyFill="1" applyBorder="1" applyAlignment="1">
      <alignment vertical="center"/>
    </xf>
    <xf numFmtId="0" fontId="36" fillId="31" borderId="39" xfId="25" applyFont="1" applyFill="1" applyBorder="1" applyAlignment="1">
      <alignment horizontal="center" vertical="center"/>
    </xf>
    <xf numFmtId="2" fontId="36" fillId="31" borderId="45" xfId="25" applyNumberFormat="1" applyFont="1" applyFill="1" applyBorder="1" applyAlignment="1">
      <alignment horizontal="center" vertical="center"/>
    </xf>
    <xf numFmtId="170" fontId="36" fillId="31" borderId="4" xfId="25" applyNumberFormat="1" applyFont="1" applyFill="1" applyBorder="1" applyAlignment="1">
      <alignment vertical="center"/>
    </xf>
    <xf numFmtId="170" fontId="5" fillId="0" borderId="0" xfId="25" applyNumberFormat="1" applyFont="1" applyAlignment="1">
      <alignment vertical="center"/>
    </xf>
    <xf numFmtId="0" fontId="36" fillId="31" borderId="31" xfId="25" applyFont="1" applyFill="1" applyBorder="1" applyAlignment="1">
      <alignment horizontal="center" vertical="center"/>
    </xf>
    <xf numFmtId="0" fontId="36" fillId="31" borderId="32" xfId="25" applyFont="1" applyFill="1" applyBorder="1" applyAlignment="1">
      <alignment vertical="center"/>
    </xf>
    <xf numFmtId="0" fontId="36" fillId="31" borderId="32" xfId="25" applyFont="1" applyFill="1" applyBorder="1" applyAlignment="1">
      <alignment horizontal="center" vertical="center"/>
    </xf>
    <xf numFmtId="2" fontId="36" fillId="31" borderId="33" xfId="25" applyNumberFormat="1" applyFont="1" applyFill="1" applyBorder="1" applyAlignment="1">
      <alignment horizontal="center" vertical="center"/>
    </xf>
    <xf numFmtId="170" fontId="36" fillId="31" borderId="22" xfId="25" applyNumberFormat="1" applyFont="1" applyFill="1" applyBorder="1" applyAlignment="1">
      <alignment vertical="center"/>
    </xf>
    <xf numFmtId="0" fontId="36" fillId="31" borderId="46" xfId="25" applyFont="1" applyFill="1" applyBorder="1" applyAlignment="1">
      <alignment horizontal="center" vertical="center"/>
    </xf>
    <xf numFmtId="0" fontId="36" fillId="31" borderId="47" xfId="25" applyFont="1" applyFill="1" applyBorder="1" applyAlignment="1">
      <alignment vertical="center"/>
    </xf>
    <xf numFmtId="0" fontId="36" fillId="31" borderId="47" xfId="25" applyFont="1" applyFill="1" applyBorder="1" applyAlignment="1">
      <alignment horizontal="center" vertical="center"/>
    </xf>
    <xf numFmtId="2" fontId="36" fillId="31" borderId="48" xfId="25" applyNumberFormat="1" applyFont="1" applyFill="1" applyBorder="1" applyAlignment="1">
      <alignment horizontal="center" vertical="center"/>
    </xf>
    <xf numFmtId="170" fontId="36" fillId="31" borderId="49" xfId="25" applyNumberFormat="1" applyFont="1" applyFill="1" applyBorder="1" applyAlignment="1">
      <alignment vertical="center"/>
    </xf>
    <xf numFmtId="0" fontId="36" fillId="31" borderId="50" xfId="25" applyFont="1" applyFill="1" applyBorder="1" applyAlignment="1">
      <alignment horizontal="center" vertical="center"/>
    </xf>
    <xf numFmtId="0" fontId="36" fillId="31" borderId="51" xfId="25" applyFont="1" applyFill="1" applyBorder="1" applyAlignment="1">
      <alignment vertical="center"/>
    </xf>
    <xf numFmtId="0" fontId="36" fillId="31" borderId="51" xfId="25" applyFont="1" applyFill="1" applyBorder="1" applyAlignment="1">
      <alignment horizontal="center" vertical="center"/>
    </xf>
    <xf numFmtId="2" fontId="36" fillId="31" borderId="52" xfId="25" applyNumberFormat="1" applyFont="1" applyFill="1" applyBorder="1" applyAlignment="1">
      <alignment horizontal="center" vertical="center"/>
    </xf>
    <xf numFmtId="170" fontId="36" fillId="31" borderId="53" xfId="25" applyNumberFormat="1" applyFont="1" applyFill="1" applyBorder="1" applyAlignment="1">
      <alignment vertical="center"/>
    </xf>
    <xf numFmtId="0" fontId="5" fillId="0" borderId="0" xfId="25" applyFont="1" applyAlignment="1">
      <alignment horizontal="center" vertical="center"/>
    </xf>
    <xf numFmtId="2" fontId="5" fillId="0" borderId="0" xfId="25" applyNumberFormat="1" applyFont="1" applyAlignment="1">
      <alignment horizontal="center" vertical="center"/>
    </xf>
    <xf numFmtId="49" fontId="35" fillId="2" borderId="54" xfId="25" applyNumberFormat="1" applyFont="1" applyFill="1" applyBorder="1" applyAlignment="1">
      <alignment horizontal="center" vertical="center" wrapText="1"/>
    </xf>
    <xf numFmtId="0" fontId="35" fillId="2" borderId="55" xfId="25" applyFont="1" applyFill="1" applyBorder="1" applyAlignment="1">
      <alignment horizontal="center" vertical="center"/>
    </xf>
    <xf numFmtId="2" fontId="35" fillId="2" borderId="55" xfId="25" applyNumberFormat="1" applyFont="1" applyFill="1" applyBorder="1" applyAlignment="1">
      <alignment horizontal="center" vertical="center"/>
    </xf>
    <xf numFmtId="44" fontId="35" fillId="2" borderId="55" xfId="16" applyNumberFormat="1" applyFont="1" applyFill="1" applyBorder="1" applyAlignment="1">
      <alignment horizontal="center" vertical="center" wrapText="1"/>
    </xf>
    <xf numFmtId="44" fontId="35" fillId="2" borderId="56" xfId="25" applyNumberFormat="1" applyFont="1" applyFill="1" applyBorder="1" applyAlignment="1">
      <alignment horizontal="center" vertical="center"/>
    </xf>
    <xf numFmtId="49" fontId="35" fillId="0" borderId="27" xfId="25" applyNumberFormat="1" applyFont="1" applyBorder="1" applyAlignment="1">
      <alignment horizontal="center" vertical="center" wrapText="1"/>
    </xf>
    <xf numFmtId="0" fontId="35" fillId="0" borderId="2" xfId="25" applyFont="1" applyBorder="1" applyAlignment="1">
      <alignment horizontal="center" vertical="center"/>
    </xf>
    <xf numFmtId="2" fontId="35" fillId="0" borderId="2" xfId="25" applyNumberFormat="1" applyFont="1" applyBorder="1" applyAlignment="1">
      <alignment horizontal="center" vertical="center"/>
    </xf>
    <xf numFmtId="44" fontId="35" fillId="0" borderId="2" xfId="16" applyNumberFormat="1" applyFont="1" applyFill="1" applyBorder="1" applyAlignment="1">
      <alignment horizontal="center" vertical="center" wrapText="1"/>
    </xf>
    <xf numFmtId="44" fontId="35" fillId="0" borderId="3" xfId="25" applyNumberFormat="1" applyFont="1" applyBorder="1" applyAlignment="1">
      <alignment horizontal="center" vertical="center"/>
    </xf>
    <xf numFmtId="0" fontId="35" fillId="7" borderId="1" xfId="25" applyFont="1" applyFill="1" applyBorder="1" applyAlignment="1">
      <alignment horizontal="left" vertical="center"/>
    </xf>
    <xf numFmtId="49" fontId="35" fillId="7" borderId="54" xfId="25" applyNumberFormat="1" applyFont="1" applyFill="1" applyBorder="1" applyAlignment="1">
      <alignment horizontal="center" vertical="center"/>
    </xf>
    <xf numFmtId="0" fontId="35" fillId="7" borderId="55" xfId="25" applyFont="1" applyFill="1" applyBorder="1" applyAlignment="1">
      <alignment horizontal="left" vertical="center"/>
    </xf>
    <xf numFmtId="172" fontId="35" fillId="7" borderId="56" xfId="25" applyNumberFormat="1" applyFont="1" applyFill="1" applyBorder="1" applyAlignment="1">
      <alignment horizontal="right" vertical="center"/>
    </xf>
    <xf numFmtId="0" fontId="35" fillId="3" borderId="0" xfId="25" applyFont="1" applyFill="1" applyAlignment="1">
      <alignment horizontal="left" vertical="center"/>
    </xf>
    <xf numFmtId="0" fontId="35" fillId="5" borderId="1" xfId="25" applyFont="1" applyFill="1" applyBorder="1" applyAlignment="1">
      <alignment horizontal="left" vertical="center"/>
    </xf>
    <xf numFmtId="49" fontId="35" fillId="5" borderId="27" xfId="25" applyNumberFormat="1" applyFont="1" applyFill="1" applyBorder="1" applyAlignment="1">
      <alignment horizontal="center" vertical="center"/>
    </xf>
    <xf numFmtId="0" fontId="35" fillId="5" borderId="36" xfId="25" applyFont="1" applyFill="1" applyBorder="1" applyAlignment="1">
      <alignment horizontal="left" vertical="center"/>
    </xf>
    <xf numFmtId="173" fontId="35" fillId="5" borderId="3" xfId="16" applyNumberFormat="1" applyFont="1" applyFill="1" applyBorder="1" applyAlignment="1">
      <alignment horizontal="right" vertical="center"/>
    </xf>
    <xf numFmtId="0" fontId="35" fillId="4" borderId="1" xfId="25" applyFont="1" applyFill="1" applyBorder="1" applyAlignment="1">
      <alignment horizontal="left" vertical="center" wrapText="1"/>
    </xf>
    <xf numFmtId="49" fontId="35" fillId="4" borderId="27" xfId="25" applyNumberFormat="1" applyFont="1" applyFill="1" applyBorder="1" applyAlignment="1">
      <alignment horizontal="center" vertical="center"/>
    </xf>
    <xf numFmtId="0" fontId="35" fillId="4" borderId="36" xfId="25" applyFont="1" applyFill="1" applyBorder="1" applyAlignment="1">
      <alignment horizontal="left" vertical="center"/>
    </xf>
    <xf numFmtId="172" fontId="35" fillId="4" borderId="3" xfId="16" applyNumberFormat="1" applyFont="1" applyFill="1" applyBorder="1" applyAlignment="1">
      <alignment horizontal="right" vertical="center"/>
    </xf>
    <xf numFmtId="0" fontId="35" fillId="3" borderId="17" xfId="25" applyFont="1" applyFill="1" applyBorder="1" applyAlignment="1">
      <alignment horizontal="left" vertical="center"/>
    </xf>
    <xf numFmtId="0" fontId="35" fillId="6" borderId="1" xfId="25" applyFont="1" applyFill="1" applyBorder="1" applyAlignment="1">
      <alignment horizontal="left" vertical="center"/>
    </xf>
    <xf numFmtId="0" fontId="37" fillId="0" borderId="5" xfId="25" applyFont="1" applyBorder="1" applyAlignment="1">
      <alignment horizontal="left" vertical="center" wrapText="1"/>
    </xf>
    <xf numFmtId="49" fontId="35" fillId="6" borderId="1" xfId="25" applyNumberFormat="1" applyFont="1" applyFill="1" applyBorder="1" applyAlignment="1">
      <alignment horizontal="center" vertical="center"/>
    </xf>
    <xf numFmtId="0" fontId="35" fillId="6" borderId="36" xfId="25" applyFont="1" applyFill="1" applyBorder="1" applyAlignment="1">
      <alignment horizontal="left" vertical="center"/>
    </xf>
    <xf numFmtId="175" fontId="35" fillId="6" borderId="3" xfId="16" applyNumberFormat="1" applyFont="1" applyFill="1" applyBorder="1" applyAlignment="1">
      <alignment horizontal="right" vertical="center"/>
    </xf>
    <xf numFmtId="49" fontId="35" fillId="0" borderId="0" xfId="25" applyNumberFormat="1" applyFont="1" applyAlignment="1">
      <alignment horizontal="center" vertical="center"/>
    </xf>
    <xf numFmtId="0" fontId="35" fillId="0" borderId="0" xfId="25" applyFont="1" applyAlignment="1">
      <alignment horizontal="left" vertical="center"/>
    </xf>
    <xf numFmtId="4" fontId="35" fillId="0" borderId="0" xfId="16" applyNumberFormat="1" applyFont="1" applyFill="1" applyBorder="1" applyAlignment="1">
      <alignment horizontal="right" vertical="center"/>
    </xf>
    <xf numFmtId="0" fontId="35" fillId="0" borderId="2" xfId="25" applyFont="1" applyBorder="1" applyAlignment="1">
      <alignment horizontal="left" vertical="center"/>
    </xf>
    <xf numFmtId="0" fontId="38" fillId="0" borderId="0" xfId="25" applyFont="1" applyAlignment="1">
      <alignment vertical="center"/>
    </xf>
    <xf numFmtId="49" fontId="5" fillId="0" borderId="18" xfId="25" applyNumberFormat="1" applyFont="1" applyBorder="1" applyAlignment="1">
      <alignment horizontal="center" vertical="center"/>
    </xf>
    <xf numFmtId="0" fontId="44" fillId="7" borderId="2" xfId="25" applyFont="1" applyFill="1" applyBorder="1" applyAlignment="1">
      <alignment horizontal="center" vertical="center"/>
    </xf>
    <xf numFmtId="2" fontId="44" fillId="7" borderId="2" xfId="25" applyNumberFormat="1" applyFont="1" applyFill="1" applyBorder="1" applyAlignment="1">
      <alignment horizontal="center" vertical="center"/>
    </xf>
    <xf numFmtId="44" fontId="44" fillId="7" borderId="2" xfId="25" applyNumberFormat="1" applyFont="1" applyFill="1" applyBorder="1" applyAlignment="1">
      <alignment horizontal="right" vertical="center"/>
    </xf>
    <xf numFmtId="44" fontId="44" fillId="7" borderId="3" xfId="25" applyNumberFormat="1" applyFont="1" applyFill="1" applyBorder="1" applyAlignment="1">
      <alignment horizontal="right" vertical="center"/>
    </xf>
    <xf numFmtId="49" fontId="5" fillId="0" borderId="19" xfId="25" applyNumberFormat="1" applyFont="1" applyBorder="1" applyAlignment="1">
      <alignment horizontal="center" vertical="center"/>
    </xf>
    <xf numFmtId="0" fontId="5" fillId="0" borderId="16" xfId="25" applyFont="1" applyBorder="1" applyAlignment="1">
      <alignment horizontal="left" vertical="center" wrapText="1"/>
    </xf>
    <xf numFmtId="0" fontId="5" fillId="0" borderId="16" xfId="25" applyFont="1" applyBorder="1" applyAlignment="1">
      <alignment horizontal="center" vertical="center"/>
    </xf>
    <xf numFmtId="2" fontId="5" fillId="0" borderId="16" xfId="25" applyNumberFormat="1" applyFont="1" applyBorder="1" applyAlignment="1">
      <alignment horizontal="center" vertical="center"/>
    </xf>
    <xf numFmtId="4" fontId="5" fillId="0" borderId="28" xfId="16" applyNumberFormat="1" applyFont="1" applyBorder="1" applyAlignment="1">
      <alignment horizontal="right" vertical="center"/>
    </xf>
    <xf numFmtId="0" fontId="5" fillId="0" borderId="4" xfId="25" applyFont="1" applyBorder="1" applyAlignment="1">
      <alignment horizontal="left" vertical="center" wrapText="1"/>
    </xf>
    <xf numFmtId="0" fontId="5" fillId="0" borderId="4" xfId="25" applyFont="1" applyBorder="1" applyAlignment="1">
      <alignment horizontal="center" vertical="center"/>
    </xf>
    <xf numFmtId="2" fontId="5" fillId="0" borderId="4" xfId="25" applyNumberFormat="1" applyFont="1" applyBorder="1" applyAlignment="1">
      <alignment horizontal="center" vertical="center"/>
    </xf>
    <xf numFmtId="4" fontId="5" fillId="0" borderId="25" xfId="16" applyNumberFormat="1" applyFont="1" applyBorder="1" applyAlignment="1">
      <alignment horizontal="right" vertical="center"/>
    </xf>
    <xf numFmtId="0" fontId="5" fillId="0" borderId="4" xfId="25" applyFont="1" applyBorder="1" applyAlignment="1">
      <alignment horizontal="left" vertical="center" wrapText="1" shrinkToFit="1"/>
    </xf>
    <xf numFmtId="4" fontId="5" fillId="0" borderId="25" xfId="16" applyNumberFormat="1" applyFont="1" applyFill="1" applyBorder="1" applyAlignment="1">
      <alignment horizontal="right" vertical="center"/>
    </xf>
    <xf numFmtId="0" fontId="38" fillId="0" borderId="0" xfId="25" applyFont="1" applyAlignment="1">
      <alignment vertical="center" wrapText="1"/>
    </xf>
    <xf numFmtId="0" fontId="47" fillId="0" borderId="0" xfId="25" applyFont="1" applyAlignment="1">
      <alignment vertical="center"/>
    </xf>
    <xf numFmtId="0" fontId="35" fillId="7" borderId="55" xfId="25" applyFont="1" applyFill="1" applyBorder="1" applyAlignment="1">
      <alignment horizontal="center" vertical="center"/>
    </xf>
    <xf numFmtId="2" fontId="35" fillId="7" borderId="55" xfId="25" applyNumberFormat="1" applyFont="1" applyFill="1" applyBorder="1" applyAlignment="1">
      <alignment horizontal="center" vertical="center"/>
    </xf>
    <xf numFmtId="44" fontId="35" fillId="7" borderId="55" xfId="16" applyNumberFormat="1" applyFont="1" applyFill="1" applyBorder="1" applyAlignment="1">
      <alignment horizontal="right" vertical="center"/>
    </xf>
    <xf numFmtId="49" fontId="35" fillId="3" borderId="43" xfId="25" applyNumberFormat="1" applyFont="1" applyFill="1" applyBorder="1" applyAlignment="1">
      <alignment horizontal="center" vertical="center"/>
    </xf>
    <xf numFmtId="0" fontId="35" fillId="3" borderId="0" xfId="25" applyFont="1" applyFill="1" applyAlignment="1">
      <alignment horizontal="center" vertical="center"/>
    </xf>
    <xf numFmtId="2" fontId="35" fillId="3" borderId="0" xfId="25" applyNumberFormat="1" applyFont="1" applyFill="1" applyAlignment="1">
      <alignment horizontal="center" vertical="center"/>
    </xf>
    <xf numFmtId="44" fontId="35" fillId="3" borderId="0" xfId="16" applyNumberFormat="1" applyFont="1" applyFill="1" applyBorder="1" applyAlignment="1">
      <alignment horizontal="right" vertical="center"/>
    </xf>
    <xf numFmtId="44" fontId="35" fillId="3" borderId="0" xfId="25" applyNumberFormat="1" applyFont="1" applyFill="1" applyAlignment="1">
      <alignment horizontal="right" vertical="center"/>
    </xf>
    <xf numFmtId="49" fontId="5" fillId="0" borderId="20" xfId="25" applyNumberFormat="1" applyFont="1" applyBorder="1" applyAlignment="1">
      <alignment horizontal="center" vertical="center"/>
    </xf>
    <xf numFmtId="0" fontId="5" fillId="5" borderId="2" xfId="25" applyFont="1" applyFill="1" applyBorder="1" applyAlignment="1">
      <alignment horizontal="center" vertical="center"/>
    </xf>
    <xf numFmtId="2" fontId="5" fillId="5" borderId="2" xfId="25" applyNumberFormat="1" applyFont="1" applyFill="1" applyBorder="1" applyAlignment="1">
      <alignment horizontal="center" vertical="center"/>
    </xf>
    <xf numFmtId="44" fontId="5" fillId="5" borderId="2" xfId="16" applyNumberFormat="1" applyFont="1" applyFill="1" applyBorder="1" applyAlignment="1">
      <alignment horizontal="right" vertical="center"/>
    </xf>
    <xf numFmtId="44" fontId="5" fillId="5" borderId="3" xfId="16" applyNumberFormat="1" applyFont="1" applyFill="1" applyBorder="1" applyAlignment="1">
      <alignment horizontal="right" vertical="center"/>
    </xf>
    <xf numFmtId="49" fontId="5" fillId="0" borderId="21" xfId="25" applyNumberFormat="1" applyFont="1" applyBorder="1" applyAlignment="1">
      <alignment horizontal="center" vertical="center"/>
    </xf>
    <xf numFmtId="0" fontId="5" fillId="0" borderId="5" xfId="25" applyFont="1" applyBorder="1" applyAlignment="1">
      <alignment horizontal="center" vertical="center"/>
    </xf>
    <xf numFmtId="2" fontId="5" fillId="0" borderId="5" xfId="25" applyNumberFormat="1" applyFont="1" applyBorder="1" applyAlignment="1">
      <alignment horizontal="center" vertical="center"/>
    </xf>
    <xf numFmtId="44" fontId="5" fillId="0" borderId="5" xfId="16" applyNumberFormat="1" applyFont="1" applyBorder="1" applyAlignment="1">
      <alignment horizontal="right" vertical="center"/>
    </xf>
    <xf numFmtId="44" fontId="5" fillId="0" borderId="24" xfId="16" applyNumberFormat="1" applyFont="1" applyBorder="1" applyAlignment="1">
      <alignment horizontal="right" vertical="center"/>
    </xf>
    <xf numFmtId="0" fontId="37" fillId="0" borderId="4" xfId="25" applyFont="1" applyBorder="1" applyAlignment="1">
      <alignment horizontal="left" vertical="center" wrapText="1"/>
    </xf>
    <xf numFmtId="44" fontId="5" fillId="0" borderId="4" xfId="16" applyNumberFormat="1" applyFont="1" applyBorder="1" applyAlignment="1">
      <alignment horizontal="right" vertical="center"/>
    </xf>
    <xf numFmtId="0" fontId="5" fillId="0" borderId="4" xfId="25" applyFont="1" applyBorder="1" applyAlignment="1">
      <alignment vertical="center" wrapText="1"/>
    </xf>
    <xf numFmtId="49" fontId="5" fillId="0" borderId="58" xfId="25" applyNumberFormat="1" applyFont="1" applyBorder="1" applyAlignment="1">
      <alignment horizontal="center" vertical="center"/>
    </xf>
    <xf numFmtId="0" fontId="5" fillId="0" borderId="22" xfId="25" applyFont="1" applyBorder="1" applyAlignment="1">
      <alignment vertical="center" wrapText="1"/>
    </xf>
    <xf numFmtId="0" fontId="5" fillId="0" borderId="22" xfId="25" applyFont="1" applyBorder="1" applyAlignment="1">
      <alignment horizontal="center" vertical="center"/>
    </xf>
    <xf numFmtId="2" fontId="5" fillId="0" borderId="22" xfId="25" applyNumberFormat="1" applyFont="1" applyBorder="1" applyAlignment="1">
      <alignment horizontal="center" vertical="center"/>
    </xf>
    <xf numFmtId="173" fontId="5" fillId="0" borderId="22" xfId="16" applyNumberFormat="1" applyFont="1" applyFill="1" applyBorder="1" applyAlignment="1">
      <alignment horizontal="right" vertical="center"/>
    </xf>
    <xf numFmtId="4" fontId="5" fillId="0" borderId="29" xfId="16" applyNumberFormat="1" applyFont="1" applyFill="1" applyBorder="1" applyAlignment="1">
      <alignment horizontal="right" vertical="center"/>
    </xf>
    <xf numFmtId="49" fontId="5" fillId="0" borderId="59" xfId="25" applyNumberFormat="1" applyFont="1" applyBorder="1" applyAlignment="1">
      <alignment horizontal="center" vertical="center"/>
    </xf>
    <xf numFmtId="0" fontId="35" fillId="0" borderId="60" xfId="25" applyFont="1" applyBorder="1" applyAlignment="1">
      <alignment horizontal="left" vertical="center" wrapText="1"/>
    </xf>
    <xf numFmtId="0" fontId="5" fillId="0" borderId="60" xfId="25" applyFont="1" applyBorder="1" applyAlignment="1">
      <alignment horizontal="center" vertical="center"/>
    </xf>
    <xf numFmtId="2" fontId="5" fillId="0" borderId="60" xfId="25" applyNumberFormat="1" applyFont="1" applyBorder="1" applyAlignment="1">
      <alignment horizontal="center" vertical="center"/>
    </xf>
    <xf numFmtId="173" fontId="5" fillId="0" borderId="60" xfId="16" applyNumberFormat="1" applyFont="1" applyFill="1" applyBorder="1" applyAlignment="1">
      <alignment horizontal="right" vertical="center"/>
    </xf>
    <xf numFmtId="4" fontId="5" fillId="0" borderId="61" xfId="16" applyNumberFormat="1" applyFont="1" applyFill="1" applyBorder="1" applyAlignment="1">
      <alignment horizontal="right" vertical="center"/>
    </xf>
    <xf numFmtId="0" fontId="5" fillId="0" borderId="5" xfId="25" applyFont="1" applyBorder="1" applyAlignment="1">
      <alignment horizontal="left" vertical="center" wrapText="1"/>
    </xf>
    <xf numFmtId="174" fontId="5" fillId="0" borderId="5" xfId="25" applyNumberFormat="1" applyFont="1" applyBorder="1" applyAlignment="1">
      <alignment horizontal="center" vertical="center"/>
    </xf>
    <xf numFmtId="4" fontId="5" fillId="0" borderId="24" xfId="16" applyNumberFormat="1" applyFont="1" applyFill="1" applyBorder="1" applyAlignment="1">
      <alignment horizontal="right" vertical="center"/>
    </xf>
    <xf numFmtId="173" fontId="5" fillId="0" borderId="4" xfId="16" applyNumberFormat="1" applyFont="1" applyBorder="1" applyAlignment="1">
      <alignment horizontal="right" vertical="center"/>
    </xf>
    <xf numFmtId="0" fontId="5" fillId="0" borderId="4" xfId="25" applyFont="1" applyBorder="1" applyAlignment="1">
      <alignment vertical="center" wrapText="1" shrinkToFit="1"/>
    </xf>
    <xf numFmtId="0" fontId="38" fillId="0" borderId="57" xfId="25" applyFont="1" applyBorder="1" applyAlignment="1">
      <alignment horizontal="left" vertical="center" wrapText="1"/>
    </xf>
    <xf numFmtId="0" fontId="38" fillId="0" borderId="0" xfId="25" applyFont="1" applyAlignment="1">
      <alignment horizontal="left" vertical="center"/>
    </xf>
    <xf numFmtId="0" fontId="38" fillId="0" borderId="0" xfId="25" applyFont="1" applyAlignment="1">
      <alignment horizontal="left" vertical="center" wrapText="1"/>
    </xf>
    <xf numFmtId="0" fontId="5" fillId="0" borderId="0" xfId="23" applyFont="1" applyFill="1" applyBorder="1" applyAlignment="1">
      <alignment vertical="center" wrapText="1"/>
    </xf>
    <xf numFmtId="0" fontId="5" fillId="0" borderId="4" xfId="0" applyFont="1" applyBorder="1" applyAlignment="1">
      <alignment horizontal="center" vertical="center"/>
    </xf>
    <xf numFmtId="2" fontId="5" fillId="0" borderId="4" xfId="0" applyNumberFormat="1" applyFont="1" applyBorder="1" applyAlignment="1">
      <alignment horizontal="center" vertical="center"/>
    </xf>
    <xf numFmtId="44" fontId="5" fillId="0" borderId="25" xfId="16" applyNumberFormat="1" applyFont="1" applyFill="1" applyBorder="1" applyAlignment="1">
      <alignment horizontal="right" vertical="center"/>
    </xf>
    <xf numFmtId="0" fontId="35" fillId="5" borderId="2" xfId="25" applyFont="1" applyFill="1" applyBorder="1" applyAlignment="1">
      <alignment horizontal="center" vertical="center"/>
    </xf>
    <xf numFmtId="2" fontId="35" fillId="5" borderId="2" xfId="25" applyNumberFormat="1" applyFont="1" applyFill="1" applyBorder="1" applyAlignment="1">
      <alignment horizontal="center" vertical="center"/>
    </xf>
    <xf numFmtId="44" fontId="35" fillId="5" borderId="2" xfId="16" applyNumberFormat="1" applyFont="1" applyFill="1" applyBorder="1" applyAlignment="1">
      <alignment horizontal="right" vertical="center"/>
    </xf>
    <xf numFmtId="49" fontId="35" fillId="3" borderId="17" xfId="25" applyNumberFormat="1" applyFont="1" applyFill="1" applyBorder="1" applyAlignment="1">
      <alignment horizontal="center" vertical="center"/>
    </xf>
    <xf numFmtId="44" fontId="35" fillId="3" borderId="17" xfId="16" applyNumberFormat="1" applyFont="1" applyFill="1" applyBorder="1" applyAlignment="1">
      <alignment horizontal="right" vertical="center"/>
    </xf>
    <xf numFmtId="49" fontId="5" fillId="0" borderId="27" xfId="25" applyNumberFormat="1" applyFont="1" applyBorder="1" applyAlignment="1">
      <alignment horizontal="center" vertical="center"/>
    </xf>
    <xf numFmtId="0" fontId="5" fillId="4" borderId="2" xfId="25" applyFont="1" applyFill="1" applyBorder="1" applyAlignment="1">
      <alignment horizontal="center" vertical="center"/>
    </xf>
    <xf numFmtId="2" fontId="5" fillId="4" borderId="2" xfId="25" applyNumberFormat="1" applyFont="1" applyFill="1" applyBorder="1" applyAlignment="1">
      <alignment horizontal="center" vertical="center"/>
    </xf>
    <xf numFmtId="44" fontId="5" fillId="4" borderId="2" xfId="25" applyNumberFormat="1" applyFont="1" applyFill="1" applyBorder="1" applyAlignment="1">
      <alignment horizontal="right" vertical="center"/>
    </xf>
    <xf numFmtId="44" fontId="35" fillId="4" borderId="3" xfId="25" applyNumberFormat="1" applyFont="1" applyFill="1" applyBorder="1" applyAlignment="1">
      <alignment horizontal="right" vertical="center"/>
    </xf>
    <xf numFmtId="0" fontId="37" fillId="0" borderId="16" xfId="25" applyFont="1" applyBorder="1" applyAlignment="1">
      <alignment horizontal="left" vertical="center" wrapText="1"/>
    </xf>
    <xf numFmtId="173" fontId="5" fillId="0" borderId="16" xfId="16" applyNumberFormat="1" applyFont="1" applyBorder="1" applyAlignment="1">
      <alignment horizontal="right" vertical="center"/>
    </xf>
    <xf numFmtId="173" fontId="5" fillId="0" borderId="28" xfId="16" applyNumberFormat="1" applyFont="1" applyBorder="1" applyAlignment="1">
      <alignment horizontal="right" vertical="center"/>
    </xf>
    <xf numFmtId="173" fontId="5" fillId="0" borderId="25" xfId="16" applyNumberFormat="1" applyFont="1" applyBorder="1" applyAlignment="1">
      <alignment horizontal="right" vertical="center"/>
    </xf>
    <xf numFmtId="173" fontId="5" fillId="3" borderId="25" xfId="16" applyNumberFormat="1" applyFont="1" applyFill="1" applyBorder="1" applyAlignment="1">
      <alignment horizontal="right" vertical="center"/>
    </xf>
    <xf numFmtId="0" fontId="5" fillId="0" borderId="22" xfId="25" applyFont="1" applyBorder="1" applyAlignment="1">
      <alignment horizontal="left" vertical="center" wrapText="1"/>
    </xf>
    <xf numFmtId="173" fontId="5" fillId="0" borderId="22" xfId="25" applyNumberFormat="1" applyFont="1" applyBorder="1" applyAlignment="1">
      <alignment horizontal="right" vertical="center"/>
    </xf>
    <xf numFmtId="173" fontId="5" fillId="3" borderId="29" xfId="16" applyNumberFormat="1" applyFont="1" applyFill="1" applyBorder="1" applyAlignment="1">
      <alignment horizontal="right" vertical="center"/>
    </xf>
    <xf numFmtId="0" fontId="5" fillId="0" borderId="23" xfId="25" applyFont="1" applyBorder="1" applyAlignment="1">
      <alignment horizontal="left" vertical="center"/>
    </xf>
    <xf numFmtId="0" fontId="5" fillId="0" borderId="23" xfId="25" applyFont="1" applyBorder="1" applyAlignment="1">
      <alignment horizontal="center" vertical="center"/>
    </xf>
    <xf numFmtId="2" fontId="5" fillId="0" borderId="23" xfId="25" applyNumberFormat="1" applyFont="1" applyBorder="1" applyAlignment="1">
      <alignment horizontal="center" vertical="center"/>
    </xf>
    <xf numFmtId="173" fontId="5" fillId="3" borderId="23" xfId="16" applyNumberFormat="1" applyFont="1" applyFill="1" applyBorder="1" applyAlignment="1">
      <alignment horizontal="right" vertical="center"/>
    </xf>
    <xf numFmtId="0" fontId="5" fillId="0" borderId="5" xfId="25" applyFont="1" applyBorder="1" applyAlignment="1">
      <alignment horizontal="left" vertical="center"/>
    </xf>
    <xf numFmtId="173" fontId="5" fillId="3" borderId="24" xfId="16" applyNumberFormat="1" applyFont="1" applyFill="1" applyBorder="1" applyAlignment="1">
      <alignment horizontal="right" vertical="center"/>
    </xf>
    <xf numFmtId="4" fontId="5" fillId="3" borderId="25" xfId="16" applyNumberFormat="1" applyFont="1" applyFill="1" applyBorder="1" applyAlignment="1">
      <alignment horizontal="right" vertical="center"/>
    </xf>
    <xf numFmtId="0" fontId="5" fillId="0" borderId="62" xfId="25" applyFont="1" applyBorder="1" applyAlignment="1">
      <alignment vertical="center" wrapText="1"/>
    </xf>
    <xf numFmtId="2" fontId="5" fillId="0" borderId="63" xfId="25" applyNumberFormat="1" applyFont="1" applyBorder="1" applyAlignment="1">
      <alignment horizontal="center" vertical="center"/>
    </xf>
    <xf numFmtId="4" fontId="5" fillId="3" borderId="30" xfId="16" applyNumberFormat="1" applyFont="1" applyFill="1" applyBorder="1" applyAlignment="1">
      <alignment horizontal="right" vertical="center"/>
    </xf>
    <xf numFmtId="0" fontId="35" fillId="4" borderId="2" xfId="25" applyFont="1" applyFill="1" applyBorder="1" applyAlignment="1">
      <alignment horizontal="center" vertical="center"/>
    </xf>
    <xf numFmtId="2" fontId="35" fillId="4" borderId="2" xfId="25" applyNumberFormat="1" applyFont="1" applyFill="1" applyBorder="1" applyAlignment="1">
      <alignment horizontal="center" vertical="center"/>
    </xf>
    <xf numFmtId="44" fontId="35" fillId="4" borderId="2" xfId="16" applyNumberFormat="1" applyFont="1" applyFill="1" applyBorder="1" applyAlignment="1">
      <alignment horizontal="right" vertical="center"/>
    </xf>
    <xf numFmtId="0" fontId="35" fillId="3" borderId="17" xfId="25" applyFont="1" applyFill="1" applyBorder="1" applyAlignment="1">
      <alignment horizontal="center" vertical="center"/>
    </xf>
    <xf numFmtId="2" fontId="35" fillId="3" borderId="17" xfId="25" applyNumberFormat="1" applyFont="1" applyFill="1" applyBorder="1" applyAlignment="1">
      <alignment horizontal="center" vertical="center"/>
    </xf>
    <xf numFmtId="0" fontId="5" fillId="6" borderId="2" xfId="25" applyFont="1" applyFill="1" applyBorder="1" applyAlignment="1">
      <alignment horizontal="center" vertical="center"/>
    </xf>
    <xf numFmtId="2" fontId="5" fillId="6" borderId="2" xfId="25" applyNumberFormat="1" applyFont="1" applyFill="1" applyBorder="1" applyAlignment="1">
      <alignment horizontal="center" vertical="center"/>
    </xf>
    <xf numFmtId="44" fontId="5" fillId="6" borderId="2" xfId="16" applyNumberFormat="1" applyFont="1" applyFill="1" applyBorder="1" applyAlignment="1">
      <alignment horizontal="right" vertical="center"/>
    </xf>
    <xf numFmtId="44" fontId="5" fillId="6" borderId="3" xfId="16" applyNumberFormat="1" applyFont="1" applyFill="1" applyBorder="1" applyAlignment="1">
      <alignment horizontal="right" vertical="center"/>
    </xf>
    <xf numFmtId="4" fontId="5" fillId="0" borderId="24" xfId="16" applyNumberFormat="1" applyFont="1" applyBorder="1" applyAlignment="1">
      <alignment horizontal="right" vertical="center"/>
    </xf>
    <xf numFmtId="0" fontId="5" fillId="0" borderId="4" xfId="35" applyFont="1" applyBorder="1" applyAlignment="1">
      <alignment horizontal="left" vertical="center" wrapText="1"/>
    </xf>
    <xf numFmtId="2" fontId="5" fillId="0" borderId="4" xfId="35" applyNumberFormat="1" applyFont="1" applyBorder="1" applyAlignment="1">
      <alignment horizontal="center" vertical="center"/>
    </xf>
    <xf numFmtId="0" fontId="5" fillId="3" borderId="4" xfId="25" applyFont="1" applyFill="1" applyBorder="1" applyAlignment="1">
      <alignment vertical="center" wrapText="1"/>
    </xf>
    <xf numFmtId="0" fontId="35" fillId="6" borderId="2" xfId="25" applyFont="1" applyFill="1" applyBorder="1" applyAlignment="1">
      <alignment horizontal="center" vertical="center"/>
    </xf>
    <xf numFmtId="2" fontId="35" fillId="6" borderId="2" xfId="25" applyNumberFormat="1" applyFont="1" applyFill="1" applyBorder="1" applyAlignment="1">
      <alignment horizontal="center" vertical="center"/>
    </xf>
    <xf numFmtId="44" fontId="35" fillId="6" borderId="2" xfId="16" applyNumberFormat="1" applyFont="1" applyFill="1" applyBorder="1" applyAlignment="1">
      <alignment horizontal="right" vertical="center"/>
    </xf>
    <xf numFmtId="44" fontId="38" fillId="0" borderId="0" xfId="25" applyNumberFormat="1" applyFont="1" applyAlignment="1">
      <alignment vertical="center"/>
    </xf>
    <xf numFmtId="44" fontId="35" fillId="0" borderId="0" xfId="16" applyNumberFormat="1" applyFont="1" applyFill="1" applyBorder="1" applyAlignment="1">
      <alignment horizontal="right" vertical="center"/>
    </xf>
    <xf numFmtId="49" fontId="5" fillId="0" borderId="0" xfId="25" applyNumberFormat="1" applyFont="1" applyAlignment="1">
      <alignment horizontal="center" vertical="center"/>
    </xf>
    <xf numFmtId="44" fontId="5" fillId="0" borderId="0" xfId="25" applyNumberFormat="1" applyFont="1" applyAlignment="1">
      <alignment horizontal="right" vertical="center"/>
    </xf>
    <xf numFmtId="0" fontId="5" fillId="3" borderId="4" xfId="0" applyFont="1" applyFill="1" applyBorder="1" applyAlignment="1">
      <alignment vertical="center" wrapText="1"/>
    </xf>
    <xf numFmtId="49" fontId="5" fillId="0" borderId="64" xfId="25" applyNumberFormat="1" applyFont="1" applyBorder="1" applyAlignment="1">
      <alignment horizontal="center" vertical="center"/>
    </xf>
    <xf numFmtId="2" fontId="5" fillId="0" borderId="45" xfId="0" applyNumberFormat="1" applyFont="1" applyBorder="1" applyAlignment="1">
      <alignment horizontal="center" vertical="center"/>
    </xf>
    <xf numFmtId="166" fontId="5" fillId="0" borderId="22" xfId="88"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4" fontId="5" fillId="0" borderId="16" xfId="16" applyNumberFormat="1" applyFont="1" applyBorder="1" applyAlignment="1" applyProtection="1">
      <alignment horizontal="right" vertical="center"/>
      <protection locked="0"/>
    </xf>
    <xf numFmtId="4" fontId="5" fillId="0" borderId="4" xfId="16" applyNumberFormat="1" applyFont="1" applyBorder="1" applyAlignment="1" applyProtection="1">
      <alignment horizontal="right" vertical="center"/>
      <protection locked="0"/>
    </xf>
    <xf numFmtId="4" fontId="5" fillId="0" borderId="4" xfId="16" applyNumberFormat="1" applyFont="1" applyFill="1" applyBorder="1" applyAlignment="1" applyProtection="1">
      <alignment horizontal="right" vertical="center"/>
      <protection locked="0"/>
    </xf>
    <xf numFmtId="173" fontId="5" fillId="0" borderId="4" xfId="16" applyNumberFormat="1" applyFont="1" applyFill="1" applyBorder="1" applyAlignment="1" applyProtection="1">
      <alignment horizontal="right" vertical="center"/>
      <protection locked="0"/>
    </xf>
    <xf numFmtId="173" fontId="5" fillId="0" borderId="5" xfId="16" applyNumberFormat="1" applyFont="1" applyFill="1" applyBorder="1" applyAlignment="1" applyProtection="1">
      <alignment horizontal="right" vertical="center"/>
      <protection locked="0"/>
    </xf>
    <xf numFmtId="173" fontId="5" fillId="0" borderId="4" xfId="16" applyNumberFormat="1" applyFont="1" applyBorder="1" applyAlignment="1" applyProtection="1">
      <alignment horizontal="right" vertical="center"/>
      <protection locked="0"/>
    </xf>
    <xf numFmtId="173" fontId="5" fillId="3" borderId="4" xfId="16" applyNumberFormat="1" applyFont="1" applyFill="1" applyBorder="1" applyAlignment="1" applyProtection="1">
      <alignment horizontal="right" vertical="center"/>
      <protection locked="0"/>
    </xf>
    <xf numFmtId="44" fontId="5" fillId="0" borderId="4" xfId="237" applyNumberFormat="1" applyFont="1" applyBorder="1" applyAlignment="1" applyProtection="1">
      <alignment horizontal="right" vertical="center"/>
      <protection locked="0"/>
    </xf>
    <xf numFmtId="173" fontId="5" fillId="0" borderId="4" xfId="25" applyNumberFormat="1" applyFont="1" applyBorder="1" applyAlignment="1" applyProtection="1">
      <alignment horizontal="right" vertical="center"/>
      <protection locked="0"/>
    </xf>
    <xf numFmtId="173" fontId="5" fillId="0" borderId="23" xfId="25" applyNumberFormat="1" applyFont="1" applyBorder="1" applyAlignment="1" applyProtection="1">
      <alignment horizontal="right" vertical="center"/>
      <protection locked="0"/>
    </xf>
    <xf numFmtId="173" fontId="5" fillId="0" borderId="5" xfId="25" applyNumberFormat="1" applyFont="1" applyBorder="1" applyAlignment="1" applyProtection="1">
      <alignment horizontal="right" vertical="center"/>
      <protection locked="0"/>
    </xf>
    <xf numFmtId="173" fontId="5" fillId="3" borderId="23" xfId="16" applyNumberFormat="1" applyFont="1" applyFill="1" applyBorder="1" applyAlignment="1" applyProtection="1">
      <alignment horizontal="right" vertical="center"/>
      <protection locked="0"/>
    </xf>
    <xf numFmtId="4" fontId="5" fillId="3" borderId="4" xfId="21" applyNumberFormat="1" applyFont="1" applyFill="1" applyBorder="1" applyAlignment="1" applyProtection="1">
      <alignment horizontal="right" vertical="center"/>
      <protection locked="0"/>
    </xf>
    <xf numFmtId="4" fontId="5" fillId="3" borderId="4" xfId="16" applyNumberFormat="1" applyFont="1" applyFill="1" applyBorder="1" applyAlignment="1" applyProtection="1">
      <alignment horizontal="right" vertical="center"/>
      <protection locked="0"/>
    </xf>
    <xf numFmtId="4" fontId="5" fillId="0" borderId="4" xfId="35" applyNumberFormat="1" applyFont="1" applyBorder="1" applyAlignment="1" applyProtection="1">
      <alignment horizontal="right" vertical="center"/>
      <protection locked="0"/>
    </xf>
    <xf numFmtId="4" fontId="5" fillId="0" borderId="4" xfId="237" applyNumberFormat="1" applyFont="1" applyFill="1" applyBorder="1" applyAlignment="1" applyProtection="1">
      <alignment horizontal="right" vertical="center"/>
      <protection locked="0"/>
    </xf>
    <xf numFmtId="44" fontId="5" fillId="3" borderId="4" xfId="237" applyNumberFormat="1" applyFont="1" applyFill="1" applyBorder="1" applyAlignment="1" applyProtection="1">
      <alignment horizontal="right" vertical="center"/>
      <protection locked="0"/>
    </xf>
    <xf numFmtId="0" fontId="41" fillId="0" borderId="32" xfId="25" applyFont="1" applyBorder="1" applyAlignment="1">
      <alignment horizontal="left" vertical="center" wrapText="1"/>
    </xf>
    <xf numFmtId="0" fontId="41" fillId="0" borderId="33" xfId="25" applyFont="1" applyBorder="1" applyAlignment="1">
      <alignment horizontal="left" vertical="center" wrapText="1"/>
    </xf>
    <xf numFmtId="0" fontId="37" fillId="0" borderId="4" xfId="8" applyFont="1" applyBorder="1" applyAlignment="1">
      <alignment horizontal="left" vertical="center" wrapText="1"/>
    </xf>
    <xf numFmtId="0" fontId="37" fillId="0" borderId="38" xfId="5" applyFont="1" applyBorder="1" applyAlignment="1">
      <alignment horizontal="left" vertical="center" wrapText="1"/>
    </xf>
    <xf numFmtId="0" fontId="37" fillId="0" borderId="39" xfId="5" applyFont="1" applyBorder="1" applyAlignment="1">
      <alignment horizontal="left" vertical="center" wrapText="1"/>
    </xf>
    <xf numFmtId="0" fontId="37" fillId="0" borderId="45" xfId="5" applyFont="1" applyBorder="1" applyAlignment="1">
      <alignment horizontal="left" vertical="center" wrapText="1"/>
    </xf>
    <xf numFmtId="0" fontId="38" fillId="0" borderId="57" xfId="25" applyFont="1" applyBorder="1" applyAlignment="1">
      <alignment horizontal="left" vertical="center" wrapText="1"/>
    </xf>
    <xf numFmtId="0" fontId="38" fillId="0" borderId="0" xfId="25" applyFont="1" applyAlignment="1">
      <alignment horizontal="left" vertical="center" wrapText="1"/>
    </xf>
    <xf numFmtId="0" fontId="39" fillId="0" borderId="57" xfId="25" applyFont="1" applyBorder="1" applyAlignment="1">
      <alignment horizontal="left" vertical="center" wrapText="1"/>
    </xf>
    <xf numFmtId="0" fontId="39" fillId="0" borderId="0" xfId="25" applyFont="1" applyAlignment="1">
      <alignment horizontal="left" vertical="center" wrapText="1"/>
    </xf>
    <xf numFmtId="0" fontId="38" fillId="0" borderId="0" xfId="25" applyFont="1" applyAlignment="1">
      <alignment horizontal="left" vertical="center"/>
    </xf>
  </cellXfs>
  <cellStyles count="238">
    <cellStyle name="20 % – Poudarek1 2" xfId="36" xr:uid="{00000000-0005-0000-0000-000000000000}"/>
    <cellStyle name="20 % – Poudarek2 2" xfId="37" xr:uid="{00000000-0005-0000-0000-000001000000}"/>
    <cellStyle name="20 % – Poudarek3 2" xfId="38" xr:uid="{00000000-0005-0000-0000-000002000000}"/>
    <cellStyle name="20 % – Poudarek4 2" xfId="39" xr:uid="{00000000-0005-0000-0000-000003000000}"/>
    <cellStyle name="20 % – Poudarek5 2" xfId="40" xr:uid="{00000000-0005-0000-0000-000004000000}"/>
    <cellStyle name="20 % – Poudarek6 2" xfId="41" xr:uid="{00000000-0005-0000-0000-000005000000}"/>
    <cellStyle name="40 % – Poudarek1 2" xfId="42" xr:uid="{00000000-0005-0000-0000-000006000000}"/>
    <cellStyle name="40 % – Poudarek2 2" xfId="43" xr:uid="{00000000-0005-0000-0000-000007000000}"/>
    <cellStyle name="40 % – Poudarek3 2" xfId="44" xr:uid="{00000000-0005-0000-0000-000008000000}"/>
    <cellStyle name="40 % – Poudarek4 2" xfId="45" xr:uid="{00000000-0005-0000-0000-000009000000}"/>
    <cellStyle name="40 % – Poudarek5 2" xfId="46" xr:uid="{00000000-0005-0000-0000-00000A000000}"/>
    <cellStyle name="40 % – Poudarek6 2" xfId="47" xr:uid="{00000000-0005-0000-0000-00000B000000}"/>
    <cellStyle name="60 % – Poudarek1 2" xfId="48" xr:uid="{00000000-0005-0000-0000-00000C000000}"/>
    <cellStyle name="60 % – Poudarek2 2" xfId="49" xr:uid="{00000000-0005-0000-0000-00000D000000}"/>
    <cellStyle name="60 % – Poudarek3 2" xfId="50" xr:uid="{00000000-0005-0000-0000-00000E000000}"/>
    <cellStyle name="60 % – Poudarek4 2" xfId="51" xr:uid="{00000000-0005-0000-0000-00000F000000}"/>
    <cellStyle name="60 % – Poudarek5 2" xfId="52" xr:uid="{00000000-0005-0000-0000-000010000000}"/>
    <cellStyle name="60 % – Poudarek6 2" xfId="53" xr:uid="{00000000-0005-0000-0000-000011000000}"/>
    <cellStyle name="Currency_1.3.2" xfId="24" xr:uid="{00000000-0005-0000-0000-000012000000}"/>
    <cellStyle name="Dobro 2" xfId="54" xr:uid="{00000000-0005-0000-0000-000013000000}"/>
    <cellStyle name="Izhod 2" xfId="55" xr:uid="{00000000-0005-0000-0000-000014000000}"/>
    <cellStyle name="Naslov 1 2" xfId="57" xr:uid="{00000000-0005-0000-0000-000015000000}"/>
    <cellStyle name="Naslov 2 2" xfId="58" xr:uid="{00000000-0005-0000-0000-000016000000}"/>
    <cellStyle name="Naslov 3 2" xfId="59" xr:uid="{00000000-0005-0000-0000-000017000000}"/>
    <cellStyle name="Naslov 4 2" xfId="60" xr:uid="{00000000-0005-0000-0000-000018000000}"/>
    <cellStyle name="Naslov 5" xfId="56" xr:uid="{00000000-0005-0000-0000-000019000000}"/>
    <cellStyle name="Navadno" xfId="0" builtinId="0"/>
    <cellStyle name="Navadno 10" xfId="19" xr:uid="{00000000-0005-0000-0000-00001B000000}"/>
    <cellStyle name="Navadno 10 2" xfId="25" xr:uid="{00000000-0005-0000-0000-00001C000000}"/>
    <cellStyle name="Navadno 10 2 2" xfId="98" xr:uid="{00000000-0005-0000-0000-00001D000000}"/>
    <cellStyle name="Navadno 10 2 3" xfId="193" xr:uid="{00000000-0005-0000-0000-00001E000000}"/>
    <cellStyle name="Navadno 10 3" xfId="80" xr:uid="{00000000-0005-0000-0000-00001F000000}"/>
    <cellStyle name="Navadno 10 3 2" xfId="91" xr:uid="{00000000-0005-0000-0000-000020000000}"/>
    <cellStyle name="Navadno 10 3 2 2" xfId="99" xr:uid="{00000000-0005-0000-0000-000021000000}"/>
    <cellStyle name="Navadno 10 3 2 3" xfId="100" xr:uid="{00000000-0005-0000-0000-000022000000}"/>
    <cellStyle name="Navadno 10 3 2 4" xfId="203" xr:uid="{00000000-0005-0000-0000-000023000000}"/>
    <cellStyle name="Navadno 10 3 3" xfId="101" xr:uid="{00000000-0005-0000-0000-000024000000}"/>
    <cellStyle name="Navadno 10 4" xfId="79" xr:uid="{00000000-0005-0000-0000-000025000000}"/>
    <cellStyle name="Navadno 10 5" xfId="102" xr:uid="{00000000-0005-0000-0000-000026000000}"/>
    <cellStyle name="Navadno 10 6" xfId="214" xr:uid="{00000000-0005-0000-0000-000027000000}"/>
    <cellStyle name="Navadno 10 7" xfId="219" xr:uid="{00000000-0005-0000-0000-000028000000}"/>
    <cellStyle name="Navadno 11" xfId="33" xr:uid="{00000000-0005-0000-0000-000029000000}"/>
    <cellStyle name="Navadno 11 2" xfId="34" xr:uid="{00000000-0005-0000-0000-00002A000000}"/>
    <cellStyle name="Navadno 11 3" xfId="89" xr:uid="{00000000-0005-0000-0000-00002B000000}"/>
    <cellStyle name="Navadno 11 4" xfId="88" xr:uid="{00000000-0005-0000-0000-00002C000000}"/>
    <cellStyle name="Navadno 11 4 2" xfId="93" xr:uid="{00000000-0005-0000-0000-00002D000000}"/>
    <cellStyle name="Navadno 11 4 3" xfId="103" xr:uid="{00000000-0005-0000-0000-00002E000000}"/>
    <cellStyle name="Navadno 11 4 4" xfId="104" xr:uid="{00000000-0005-0000-0000-00002F000000}"/>
    <cellStyle name="Navadno 12" xfId="35" xr:uid="{00000000-0005-0000-0000-000030000000}"/>
    <cellStyle name="Navadno 12 2" xfId="90" xr:uid="{00000000-0005-0000-0000-000031000000}"/>
    <cellStyle name="Navadno 12 2 2" xfId="105" xr:uid="{00000000-0005-0000-0000-000032000000}"/>
    <cellStyle name="Navadno 12 2 3" xfId="106" xr:uid="{00000000-0005-0000-0000-000033000000}"/>
    <cellStyle name="Navadno 13" xfId="95" xr:uid="{00000000-0005-0000-0000-000034000000}"/>
    <cellStyle name="Navadno 13 2" xfId="108" xr:uid="{00000000-0005-0000-0000-000035000000}"/>
    <cellStyle name="Navadno 13 3" xfId="109" xr:uid="{00000000-0005-0000-0000-000036000000}"/>
    <cellStyle name="Navadno 13 4" xfId="110" xr:uid="{00000000-0005-0000-0000-000037000000}"/>
    <cellStyle name="Navadno 13 5" xfId="111" xr:uid="{00000000-0005-0000-0000-000038000000}"/>
    <cellStyle name="Navadno 13 6" xfId="107" xr:uid="{00000000-0005-0000-0000-000039000000}"/>
    <cellStyle name="Navadno 14" xfId="94" xr:uid="{00000000-0005-0000-0000-00003A000000}"/>
    <cellStyle name="Navadno 14 10" xfId="112" xr:uid="{00000000-0005-0000-0000-00003B000000}"/>
    <cellStyle name="Navadno 14 11" xfId="218" xr:uid="{00000000-0005-0000-0000-00003C000000}"/>
    <cellStyle name="Navadno 14 2" xfId="113" xr:uid="{00000000-0005-0000-0000-00003D000000}"/>
    <cellStyle name="Navadno 14 2 2" xfId="114" xr:uid="{00000000-0005-0000-0000-00003E000000}"/>
    <cellStyle name="Navadno 14 2 2 2" xfId="115" xr:uid="{00000000-0005-0000-0000-00003F000000}"/>
    <cellStyle name="Navadno 14 2 2 2 2" xfId="230" xr:uid="{00000000-0005-0000-0000-000040000000}"/>
    <cellStyle name="Navadno 14 2 2 3" xfId="231" xr:uid="{00000000-0005-0000-0000-000041000000}"/>
    <cellStyle name="Navadno 14 2 3" xfId="116" xr:uid="{00000000-0005-0000-0000-000042000000}"/>
    <cellStyle name="Navadno 14 2 3 2" xfId="226" xr:uid="{00000000-0005-0000-0000-000043000000}"/>
    <cellStyle name="Navadno 14 2 4" xfId="117" xr:uid="{00000000-0005-0000-0000-000044000000}"/>
    <cellStyle name="Navadno 14 2 4 2" xfId="228" xr:uid="{00000000-0005-0000-0000-000045000000}"/>
    <cellStyle name="Navadno 14 2 5" xfId="232" xr:uid="{00000000-0005-0000-0000-000046000000}"/>
    <cellStyle name="Navadno 14 3" xfId="118" xr:uid="{00000000-0005-0000-0000-000047000000}"/>
    <cellStyle name="Navadno 14 3 2" xfId="119" xr:uid="{00000000-0005-0000-0000-000048000000}"/>
    <cellStyle name="Navadno 14 3 2 2" xfId="229" xr:uid="{00000000-0005-0000-0000-000049000000}"/>
    <cellStyle name="Navadno 14 3 3" xfId="224" xr:uid="{00000000-0005-0000-0000-00004A000000}"/>
    <cellStyle name="Navadno 14 4" xfId="120" xr:uid="{00000000-0005-0000-0000-00004B000000}"/>
    <cellStyle name="Navadno 14 4 2" xfId="225" xr:uid="{00000000-0005-0000-0000-00004C000000}"/>
    <cellStyle name="Navadno 14 5" xfId="121" xr:uid="{00000000-0005-0000-0000-00004D000000}"/>
    <cellStyle name="Navadno 14 5 2" xfId="223" xr:uid="{00000000-0005-0000-0000-00004E000000}"/>
    <cellStyle name="Navadno 14 6" xfId="122" xr:uid="{00000000-0005-0000-0000-00004F000000}"/>
    <cellStyle name="Navadno 14 6 2" xfId="227" xr:uid="{00000000-0005-0000-0000-000050000000}"/>
    <cellStyle name="Navadno 14 7" xfId="204" xr:uid="{00000000-0005-0000-0000-000051000000}"/>
    <cellStyle name="Navadno 14 7 2" xfId="233" xr:uid="{00000000-0005-0000-0000-000052000000}"/>
    <cellStyle name="Navadno 14 8" xfId="206" xr:uid="{00000000-0005-0000-0000-000053000000}"/>
    <cellStyle name="Navadno 14 8 2" xfId="234" xr:uid="{00000000-0005-0000-0000-000054000000}"/>
    <cellStyle name="Navadno 14 9" xfId="207" xr:uid="{00000000-0005-0000-0000-000055000000}"/>
    <cellStyle name="Navadno 14 9 2" xfId="235" xr:uid="{00000000-0005-0000-0000-000056000000}"/>
    <cellStyle name="Navadno 15" xfId="213" xr:uid="{00000000-0005-0000-0000-000057000000}"/>
    <cellStyle name="Navadno 15 2" xfId="220" xr:uid="{00000000-0005-0000-0000-000058000000}"/>
    <cellStyle name="Navadno 16" xfId="212" xr:uid="{00000000-0005-0000-0000-000059000000}"/>
    <cellStyle name="Navadno 16 2" xfId="211" xr:uid="{00000000-0005-0000-0000-00005A000000}"/>
    <cellStyle name="Navadno 2" xfId="1" xr:uid="{00000000-0005-0000-0000-00005B000000}"/>
    <cellStyle name="Navadno 2 10" xfId="215" xr:uid="{00000000-0005-0000-0000-00005C000000}"/>
    <cellStyle name="Navadno 2 2" xfId="2" xr:uid="{00000000-0005-0000-0000-00005D000000}"/>
    <cellStyle name="Navadno 2 2 2" xfId="123" xr:uid="{00000000-0005-0000-0000-00005E000000}"/>
    <cellStyle name="Navadno 2 2 3" xfId="175" xr:uid="{00000000-0005-0000-0000-00005F000000}"/>
    <cellStyle name="Navadno 2 3" xfId="3" xr:uid="{00000000-0005-0000-0000-000060000000}"/>
    <cellStyle name="Navadno 2 3 2" xfId="124" xr:uid="{00000000-0005-0000-0000-000061000000}"/>
    <cellStyle name="Navadno 2 3 3" xfId="176" xr:uid="{00000000-0005-0000-0000-000062000000}"/>
    <cellStyle name="Navadno 2 4" xfId="4" xr:uid="{00000000-0005-0000-0000-000063000000}"/>
    <cellStyle name="Navadno 2 4 2" xfId="125" xr:uid="{00000000-0005-0000-0000-000064000000}"/>
    <cellStyle name="Navadno 2 4 3" xfId="177" xr:uid="{00000000-0005-0000-0000-000065000000}"/>
    <cellStyle name="Navadno 2 5" xfId="5" xr:uid="{00000000-0005-0000-0000-000066000000}"/>
    <cellStyle name="Navadno 2 5 2" xfId="126" xr:uid="{00000000-0005-0000-0000-000067000000}"/>
    <cellStyle name="Navadno 2 5 3" xfId="178" xr:uid="{00000000-0005-0000-0000-000068000000}"/>
    <cellStyle name="Navadno 2 6" xfId="82" xr:uid="{00000000-0005-0000-0000-000069000000}"/>
    <cellStyle name="Navadno 2 6 2" xfId="127" xr:uid="{00000000-0005-0000-0000-00006A000000}"/>
    <cellStyle name="Navadno 2 7" xfId="128" xr:uid="{00000000-0005-0000-0000-00006B000000}"/>
    <cellStyle name="Navadno 2 8" xfId="129" xr:uid="{00000000-0005-0000-0000-00006C000000}"/>
    <cellStyle name="Navadno 2 9" xfId="174" xr:uid="{00000000-0005-0000-0000-00006D000000}"/>
    <cellStyle name="Navadno 3" xfId="6" xr:uid="{00000000-0005-0000-0000-00006E000000}"/>
    <cellStyle name="Navadno 3 2" xfId="7" xr:uid="{00000000-0005-0000-0000-00006F000000}"/>
    <cellStyle name="Navadno 3 2 2" xfId="130" xr:uid="{00000000-0005-0000-0000-000070000000}"/>
    <cellStyle name="Navadno 3 2 3" xfId="180" xr:uid="{00000000-0005-0000-0000-000071000000}"/>
    <cellStyle name="Navadno 3 3" xfId="26" xr:uid="{00000000-0005-0000-0000-000072000000}"/>
    <cellStyle name="Navadno 3 3 2" xfId="131" xr:uid="{00000000-0005-0000-0000-000073000000}"/>
    <cellStyle name="Navadno 3 3 3" xfId="194" xr:uid="{00000000-0005-0000-0000-000074000000}"/>
    <cellStyle name="Navadno 3 4" xfId="83" xr:uid="{00000000-0005-0000-0000-000075000000}"/>
    <cellStyle name="Navadno 3 5" xfId="132" xr:uid="{00000000-0005-0000-0000-000076000000}"/>
    <cellStyle name="Navadno 3 6" xfId="179" xr:uid="{00000000-0005-0000-0000-000077000000}"/>
    <cellStyle name="Navadno 3 7" xfId="210" xr:uid="{00000000-0005-0000-0000-000078000000}"/>
    <cellStyle name="Navadno 4" xfId="8" xr:uid="{00000000-0005-0000-0000-000079000000}"/>
    <cellStyle name="Navadno 4 2" xfId="9" xr:uid="{00000000-0005-0000-0000-00007A000000}"/>
    <cellStyle name="Navadno 4 2 2" xfId="133" xr:uid="{00000000-0005-0000-0000-00007B000000}"/>
    <cellStyle name="Navadno 4 2 3" xfId="182" xr:uid="{00000000-0005-0000-0000-00007C000000}"/>
    <cellStyle name="Navadno 4 2 4" xfId="209" xr:uid="{00000000-0005-0000-0000-00007D000000}"/>
    <cellStyle name="Navadno 4 3" xfId="27" xr:uid="{00000000-0005-0000-0000-00007E000000}"/>
    <cellStyle name="Navadno 4 3 2" xfId="134" xr:uid="{00000000-0005-0000-0000-00007F000000}"/>
    <cellStyle name="Navadno 4 3 3" xfId="195" xr:uid="{00000000-0005-0000-0000-000080000000}"/>
    <cellStyle name="Navadno 4 3 4" xfId="208" xr:uid="{00000000-0005-0000-0000-000081000000}"/>
    <cellStyle name="Navadno 4 4" xfId="135" xr:uid="{00000000-0005-0000-0000-000082000000}"/>
    <cellStyle name="Navadno 4 5" xfId="181" xr:uid="{00000000-0005-0000-0000-000083000000}"/>
    <cellStyle name="Navadno 5" xfId="10" xr:uid="{00000000-0005-0000-0000-000084000000}"/>
    <cellStyle name="Navadno 5 2" xfId="28" xr:uid="{00000000-0005-0000-0000-000085000000}"/>
    <cellStyle name="Navadno 5 2 2" xfId="136" xr:uid="{00000000-0005-0000-0000-000086000000}"/>
    <cellStyle name="Navadno 5 2 3" xfId="196" xr:uid="{00000000-0005-0000-0000-000087000000}"/>
    <cellStyle name="Navadno 5 3" xfId="84" xr:uid="{00000000-0005-0000-0000-000088000000}"/>
    <cellStyle name="Navadno 5 4" xfId="137" xr:uid="{00000000-0005-0000-0000-000089000000}"/>
    <cellStyle name="Navadno 5 5" xfId="183" xr:uid="{00000000-0005-0000-0000-00008A000000}"/>
    <cellStyle name="Navadno 6" xfId="11" xr:uid="{00000000-0005-0000-0000-00008B000000}"/>
    <cellStyle name="Navadno 6 2" xfId="12" xr:uid="{00000000-0005-0000-0000-00008C000000}"/>
    <cellStyle name="Navadno 6 2 2" xfId="138" xr:uid="{00000000-0005-0000-0000-00008D000000}"/>
    <cellStyle name="Navadno 6 2 3" xfId="185" xr:uid="{00000000-0005-0000-0000-00008E000000}"/>
    <cellStyle name="Navadno 6 3" xfId="29" xr:uid="{00000000-0005-0000-0000-00008F000000}"/>
    <cellStyle name="Navadno 6 3 2" xfId="139" xr:uid="{00000000-0005-0000-0000-000090000000}"/>
    <cellStyle name="Navadno 6 3 3" xfId="197" xr:uid="{00000000-0005-0000-0000-000091000000}"/>
    <cellStyle name="Navadno 6 4" xfId="85" xr:uid="{00000000-0005-0000-0000-000092000000}"/>
    <cellStyle name="Navadno 6 5" xfId="140" xr:uid="{00000000-0005-0000-0000-000093000000}"/>
    <cellStyle name="Navadno 6 6" xfId="184" xr:uid="{00000000-0005-0000-0000-000094000000}"/>
    <cellStyle name="Navadno 7" xfId="13" xr:uid="{00000000-0005-0000-0000-000095000000}"/>
    <cellStyle name="Navadno 7 2" xfId="141" xr:uid="{00000000-0005-0000-0000-000096000000}"/>
    <cellStyle name="Navadno 7 3" xfId="186" xr:uid="{00000000-0005-0000-0000-000097000000}"/>
    <cellStyle name="Navadno 8" xfId="14" xr:uid="{00000000-0005-0000-0000-000098000000}"/>
    <cellStyle name="Navadno 8 2" xfId="142" xr:uid="{00000000-0005-0000-0000-000099000000}"/>
    <cellStyle name="Navadno 8 3" xfId="187" xr:uid="{00000000-0005-0000-0000-00009A000000}"/>
    <cellStyle name="Navadno 9" xfId="15" xr:uid="{00000000-0005-0000-0000-00009B000000}"/>
    <cellStyle name="Navadno 9 2" xfId="143" xr:uid="{00000000-0005-0000-0000-00009C000000}"/>
    <cellStyle name="Navadno 9 3" xfId="188" xr:uid="{00000000-0005-0000-0000-00009D000000}"/>
    <cellStyle name="Nevtralno 2" xfId="61" xr:uid="{00000000-0005-0000-0000-00009E000000}"/>
    <cellStyle name="Normal_1.3.2" xfId="23" xr:uid="{00000000-0005-0000-0000-00009F000000}"/>
    <cellStyle name="Odstotek 2" xfId="144" xr:uid="{00000000-0005-0000-0000-0000A0000000}"/>
    <cellStyle name="Odstotek 3" xfId="86" xr:uid="{00000000-0005-0000-0000-0000A1000000}"/>
    <cellStyle name="Odstotek 3 2" xfId="145" xr:uid="{00000000-0005-0000-0000-0000A2000000}"/>
    <cellStyle name="Odstotek 3 3" xfId="202" xr:uid="{00000000-0005-0000-0000-0000A3000000}"/>
    <cellStyle name="Opomba 2" xfId="62" xr:uid="{00000000-0005-0000-0000-0000A4000000}"/>
    <cellStyle name="Opomba 3" xfId="146" xr:uid="{00000000-0005-0000-0000-0000A5000000}"/>
    <cellStyle name="Opozorilo 2" xfId="63" xr:uid="{00000000-0005-0000-0000-0000A6000000}"/>
    <cellStyle name="Pojasnjevalno besedilo 2" xfId="64" xr:uid="{00000000-0005-0000-0000-0000A7000000}"/>
    <cellStyle name="Poudarek1 2" xfId="65" xr:uid="{00000000-0005-0000-0000-0000A8000000}"/>
    <cellStyle name="Poudarek2 2" xfId="66" xr:uid="{00000000-0005-0000-0000-0000A9000000}"/>
    <cellStyle name="Poudarek3 2" xfId="67" xr:uid="{00000000-0005-0000-0000-0000AA000000}"/>
    <cellStyle name="Poudarek4 2" xfId="68" xr:uid="{00000000-0005-0000-0000-0000AB000000}"/>
    <cellStyle name="Poudarek5 2" xfId="69" xr:uid="{00000000-0005-0000-0000-0000AC000000}"/>
    <cellStyle name="Poudarek6 2" xfId="70" xr:uid="{00000000-0005-0000-0000-0000AD000000}"/>
    <cellStyle name="Povezana celica 2" xfId="71" xr:uid="{00000000-0005-0000-0000-0000AE000000}"/>
    <cellStyle name="Preveri celico 2" xfId="72" xr:uid="{00000000-0005-0000-0000-0000AF000000}"/>
    <cellStyle name="Računanje 2" xfId="73" xr:uid="{00000000-0005-0000-0000-0000B0000000}"/>
    <cellStyle name="Slabo 2" xfId="74" xr:uid="{00000000-0005-0000-0000-0000B1000000}"/>
    <cellStyle name="Slog 1" xfId="75" xr:uid="{00000000-0005-0000-0000-0000B2000000}"/>
    <cellStyle name="Valuta 10" xfId="217" xr:uid="{00000000-0005-0000-0000-0000B3000000}"/>
    <cellStyle name="Valuta 10 2" xfId="237" xr:uid="{6C1804D2-6DA8-4728-B929-43A68E631945}"/>
    <cellStyle name="Valuta 11" xfId="216" xr:uid="{00000000-0005-0000-0000-0000B4000000}"/>
    <cellStyle name="Valuta 12" xfId="222" xr:uid="{00000000-0005-0000-0000-0000B5000000}"/>
    <cellStyle name="Valuta 12 2" xfId="236" xr:uid="{A073206C-1C01-435D-947B-633A091F15B6}"/>
    <cellStyle name="Valuta 2" xfId="16" xr:uid="{00000000-0005-0000-0000-0000B6000000}"/>
    <cellStyle name="Valuta 2 10" xfId="189" xr:uid="{00000000-0005-0000-0000-0000B7000000}"/>
    <cellStyle name="Valuta 2 2" xfId="31" xr:uid="{00000000-0005-0000-0000-0000B8000000}"/>
    <cellStyle name="Valuta 2 2 2" xfId="147" xr:uid="{00000000-0005-0000-0000-0000B9000000}"/>
    <cellStyle name="Valuta 2 2 2 2" xfId="148" xr:uid="{00000000-0005-0000-0000-0000BA000000}"/>
    <cellStyle name="Valuta 2 2 3" xfId="199" xr:uid="{00000000-0005-0000-0000-0000BB000000}"/>
    <cellStyle name="Valuta 2 3" xfId="149" xr:uid="{00000000-0005-0000-0000-0000BC000000}"/>
    <cellStyle name="Valuta 2 3 2" xfId="150" xr:uid="{00000000-0005-0000-0000-0000BD000000}"/>
    <cellStyle name="Valuta 2 4" xfId="151" xr:uid="{00000000-0005-0000-0000-0000BE000000}"/>
    <cellStyle name="Valuta 2 5" xfId="152" xr:uid="{00000000-0005-0000-0000-0000BF000000}"/>
    <cellStyle name="Valuta 2 6" xfId="153" xr:uid="{00000000-0005-0000-0000-0000C0000000}"/>
    <cellStyle name="Valuta 2 7" xfId="154" xr:uid="{00000000-0005-0000-0000-0000C1000000}"/>
    <cellStyle name="Valuta 2 8" xfId="155" xr:uid="{00000000-0005-0000-0000-0000C2000000}"/>
    <cellStyle name="Valuta 2 9" xfId="156" xr:uid="{00000000-0005-0000-0000-0000C3000000}"/>
    <cellStyle name="Valuta 3" xfId="17" xr:uid="{00000000-0005-0000-0000-0000C4000000}"/>
    <cellStyle name="Valuta 3 2" xfId="32" xr:uid="{00000000-0005-0000-0000-0000C5000000}"/>
    <cellStyle name="Valuta 3 2 2" xfId="157" xr:uid="{00000000-0005-0000-0000-0000C6000000}"/>
    <cellStyle name="Valuta 3 2 3" xfId="200" xr:uid="{00000000-0005-0000-0000-0000C7000000}"/>
    <cellStyle name="Valuta 3 3" xfId="158" xr:uid="{00000000-0005-0000-0000-0000C8000000}"/>
    <cellStyle name="Valuta 3 4" xfId="190" xr:uid="{00000000-0005-0000-0000-0000C9000000}"/>
    <cellStyle name="Valuta 3 5" xfId="97" xr:uid="{00000000-0005-0000-0000-0000CA000000}"/>
    <cellStyle name="Valuta 3 6" xfId="221" xr:uid="{00000000-0005-0000-0000-0000CB000000}"/>
    <cellStyle name="Valuta 4" xfId="18" xr:uid="{00000000-0005-0000-0000-0000CC000000}"/>
    <cellStyle name="Valuta 4 2" xfId="21" xr:uid="{00000000-0005-0000-0000-0000CD000000}"/>
    <cellStyle name="Valuta 4 2 2" xfId="92" xr:uid="{00000000-0005-0000-0000-0000CE000000}"/>
    <cellStyle name="Valuta 4 2 2 2" xfId="159" xr:uid="{00000000-0005-0000-0000-0000CF000000}"/>
    <cellStyle name="Valuta 4 2 2 2 2" xfId="160" xr:uid="{00000000-0005-0000-0000-0000D0000000}"/>
    <cellStyle name="Valuta 4 2 3" xfId="161" xr:uid="{00000000-0005-0000-0000-0000D1000000}"/>
    <cellStyle name="Valuta 4 3" xfId="78" xr:uid="{00000000-0005-0000-0000-0000D2000000}"/>
    <cellStyle name="Valuta 4 3 2" xfId="81" xr:uid="{00000000-0005-0000-0000-0000D3000000}"/>
    <cellStyle name="Valuta 4 3 2 2" xfId="162" xr:uid="{00000000-0005-0000-0000-0000D4000000}"/>
    <cellStyle name="Valuta 4 3 2 3" xfId="201" xr:uid="{00000000-0005-0000-0000-0000D5000000}"/>
    <cellStyle name="Valuta 4 3 3" xfId="163" xr:uid="{00000000-0005-0000-0000-0000D6000000}"/>
    <cellStyle name="Valuta 4 3 3 2" xfId="164" xr:uid="{00000000-0005-0000-0000-0000D7000000}"/>
    <cellStyle name="Valuta 4 3 4" xfId="165" xr:uid="{00000000-0005-0000-0000-0000D8000000}"/>
    <cellStyle name="Valuta 4 4" xfId="166" xr:uid="{00000000-0005-0000-0000-0000D9000000}"/>
    <cellStyle name="Valuta 4 4 2" xfId="167" xr:uid="{00000000-0005-0000-0000-0000DA000000}"/>
    <cellStyle name="Valuta 4 5" xfId="168" xr:uid="{00000000-0005-0000-0000-0000DB000000}"/>
    <cellStyle name="Valuta 5" xfId="22" xr:uid="{00000000-0005-0000-0000-0000DC000000}"/>
    <cellStyle name="Valuta 5 2" xfId="169" xr:uid="{00000000-0005-0000-0000-0000DD000000}"/>
    <cellStyle name="Valuta 5 3" xfId="192" xr:uid="{00000000-0005-0000-0000-0000DE000000}"/>
    <cellStyle name="Valuta 6" xfId="96" xr:uid="{00000000-0005-0000-0000-0000DF000000}"/>
    <cellStyle name="Valuta 6 2" xfId="205" xr:uid="{00000000-0005-0000-0000-0000E0000000}"/>
    <cellStyle name="Valuta 7" xfId="170" xr:uid="{00000000-0005-0000-0000-0000E1000000}"/>
    <cellStyle name="Valuta 8" xfId="171" xr:uid="{00000000-0005-0000-0000-0000E2000000}"/>
    <cellStyle name="Valuta 9" xfId="30" xr:uid="{00000000-0005-0000-0000-0000E3000000}"/>
    <cellStyle name="Valuta 9 2" xfId="172" xr:uid="{00000000-0005-0000-0000-0000E4000000}"/>
    <cellStyle name="Valuta 9 3" xfId="198" xr:uid="{00000000-0005-0000-0000-0000E5000000}"/>
    <cellStyle name="Vejica 2" xfId="20" xr:uid="{00000000-0005-0000-0000-0000E6000000}"/>
    <cellStyle name="Vejica 2 2" xfId="87" xr:uid="{00000000-0005-0000-0000-0000E7000000}"/>
    <cellStyle name="Vejica 2 3" xfId="173" xr:uid="{00000000-0005-0000-0000-0000E8000000}"/>
    <cellStyle name="Vejica 2 4" xfId="191" xr:uid="{00000000-0005-0000-0000-0000E9000000}"/>
    <cellStyle name="Vnos 2" xfId="76" xr:uid="{00000000-0005-0000-0000-0000EA000000}"/>
    <cellStyle name="Vsota 2" xfId="77" xr:uid="{00000000-0005-0000-0000-0000EB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BFC10-4FDE-41C6-B430-93053EAB8EA1}">
  <sheetPr>
    <tabColor rgb="FFFFC000"/>
  </sheetPr>
  <dimension ref="A1:H38"/>
  <sheetViews>
    <sheetView view="pageBreakPreview" topLeftCell="A9" zoomScaleNormal="100" zoomScaleSheetLayoutView="100" workbookViewId="0">
      <selection activeCell="E27" sqref="E27"/>
    </sheetView>
  </sheetViews>
  <sheetFormatPr defaultColWidth="9.140625" defaultRowHeight="12.75"/>
  <cols>
    <col min="1" max="1" width="3.7109375" style="62" customWidth="1"/>
    <col min="2" max="2" width="41.42578125" style="10" customWidth="1"/>
    <col min="3" max="3" width="5.5703125" style="62" customWidth="1"/>
    <col min="4" max="4" width="16.85546875" style="63" customWidth="1"/>
    <col min="5" max="5" width="20.5703125" style="10" customWidth="1"/>
    <col min="6" max="6" width="4.28515625" style="10" hidden="1" customWidth="1"/>
    <col min="7" max="7" width="21.140625" style="11" customWidth="1"/>
    <col min="8" max="8" width="19.7109375" style="10" customWidth="1"/>
    <col min="9" max="9" width="7.7109375" style="10" customWidth="1"/>
    <col min="10" max="10" width="15" style="10" customWidth="1"/>
    <col min="11" max="11" width="18.5703125" style="10" customWidth="1"/>
    <col min="12" max="16384" width="9.140625" style="10"/>
  </cols>
  <sheetData>
    <row r="1" spans="1:7" ht="37.5" customHeight="1">
      <c r="A1" s="9"/>
      <c r="B1" s="232" t="s">
        <v>121</v>
      </c>
      <c r="C1" s="232"/>
      <c r="D1" s="232"/>
      <c r="E1" s="233"/>
    </row>
    <row r="2" spans="1:7" ht="17.25" thickBot="1">
      <c r="A2" s="12"/>
      <c r="B2" s="13" t="s">
        <v>44</v>
      </c>
      <c r="C2" s="14"/>
      <c r="D2" s="15"/>
      <c r="E2" s="16"/>
    </row>
    <row r="3" spans="1:7" ht="16.5" thickBot="1">
      <c r="A3" s="17" t="s">
        <v>122</v>
      </c>
      <c r="B3" s="18"/>
      <c r="C3" s="19"/>
      <c r="D3" s="19"/>
      <c r="E3" s="20"/>
      <c r="G3" s="21"/>
    </row>
    <row r="4" spans="1:7" ht="15.75">
      <c r="A4" s="22"/>
      <c r="B4" s="23" t="s">
        <v>45</v>
      </c>
      <c r="C4" s="24"/>
      <c r="D4" s="25"/>
      <c r="E4" s="26">
        <f>'kanal Celje-26-1'!F13</f>
        <v>0</v>
      </c>
    </row>
    <row r="5" spans="1:7" ht="15.75">
      <c r="A5" s="22"/>
      <c r="B5" s="23" t="s">
        <v>46</v>
      </c>
      <c r="C5" s="24"/>
      <c r="D5" s="25"/>
      <c r="E5" s="27">
        <f>'kanal Celje-26-1'!F36</f>
        <v>0</v>
      </c>
    </row>
    <row r="6" spans="1:7" ht="15.75">
      <c r="A6" s="22"/>
      <c r="B6" s="23" t="s">
        <v>47</v>
      </c>
      <c r="C6" s="24"/>
      <c r="D6" s="25"/>
      <c r="E6" s="27">
        <f>'kanal Celje-26-1'!F52</f>
        <v>0</v>
      </c>
    </row>
    <row r="7" spans="1:7" ht="16.5" thickBot="1">
      <c r="A7" s="28"/>
      <c r="B7" s="29" t="s">
        <v>48</v>
      </c>
      <c r="C7" s="30"/>
      <c r="D7" s="31"/>
      <c r="E7" s="32">
        <f>'kanal Celje-26-1'!F68</f>
        <v>0</v>
      </c>
    </row>
    <row r="8" spans="1:7" ht="16.5" thickBot="1">
      <c r="A8" s="33"/>
      <c r="B8" s="34" t="s">
        <v>124</v>
      </c>
      <c r="C8" s="35"/>
      <c r="D8" s="36"/>
      <c r="E8" s="37">
        <f>SUM(E4:E7)</f>
        <v>0</v>
      </c>
    </row>
    <row r="9" spans="1:7" ht="16.5" thickBot="1">
      <c r="A9" s="12"/>
      <c r="B9" s="38"/>
      <c r="C9" s="14"/>
      <c r="D9" s="15"/>
      <c r="E9" s="5"/>
      <c r="G9" s="21"/>
    </row>
    <row r="10" spans="1:7" ht="16.5" thickBot="1">
      <c r="A10" s="17" t="s">
        <v>125</v>
      </c>
      <c r="B10" s="18"/>
      <c r="C10" s="19"/>
      <c r="D10" s="19"/>
      <c r="E10" s="20"/>
      <c r="G10" s="21"/>
    </row>
    <row r="11" spans="1:7" ht="15.75">
      <c r="A11" s="22"/>
      <c r="B11" s="23" t="s">
        <v>45</v>
      </c>
      <c r="C11" s="24"/>
      <c r="D11" s="25"/>
      <c r="E11" s="26">
        <f>'kanal Celje-26-1.1'!F10</f>
        <v>0</v>
      </c>
      <c r="G11" s="21"/>
    </row>
    <row r="12" spans="1:7" ht="15.75">
      <c r="A12" s="22"/>
      <c r="B12" s="23" t="s">
        <v>46</v>
      </c>
      <c r="C12" s="24"/>
      <c r="D12" s="25"/>
      <c r="E12" s="27">
        <f>'kanal Celje-26-1.1'!F33</f>
        <v>0</v>
      </c>
      <c r="G12" s="21"/>
    </row>
    <row r="13" spans="1:7" ht="15.75">
      <c r="A13" s="22"/>
      <c r="B13" s="23" t="s">
        <v>47</v>
      </c>
      <c r="C13" s="24"/>
      <c r="D13" s="25"/>
      <c r="E13" s="27">
        <f>'kanal Celje-26-1.1'!F47</f>
        <v>0</v>
      </c>
      <c r="G13" s="21"/>
    </row>
    <row r="14" spans="1:7" ht="16.5" thickBot="1">
      <c r="A14" s="28"/>
      <c r="B14" s="29" t="s">
        <v>48</v>
      </c>
      <c r="C14" s="30"/>
      <c r="D14" s="31"/>
      <c r="E14" s="32">
        <f>'kanal Celje-26-1.1'!F62</f>
        <v>0</v>
      </c>
      <c r="G14" s="21"/>
    </row>
    <row r="15" spans="1:7" ht="16.5" thickBot="1">
      <c r="A15" s="33"/>
      <c r="B15" s="34" t="s">
        <v>123</v>
      </c>
      <c r="C15" s="35"/>
      <c r="D15" s="36"/>
      <c r="E15" s="37">
        <f>SUM(E11:E14)</f>
        <v>0</v>
      </c>
      <c r="G15" s="21"/>
    </row>
    <row r="16" spans="1:7" ht="16.5" thickBot="1">
      <c r="A16" s="22"/>
      <c r="B16" s="39"/>
      <c r="C16" s="24"/>
      <c r="D16" s="25"/>
      <c r="E16" s="40"/>
      <c r="G16" s="21"/>
    </row>
    <row r="17" spans="1:8" ht="16.5" thickBot="1">
      <c r="A17" s="17" t="s">
        <v>140</v>
      </c>
      <c r="B17" s="18"/>
      <c r="C17" s="19"/>
      <c r="D17" s="19"/>
      <c r="E17" s="20"/>
      <c r="G17" s="21"/>
    </row>
    <row r="18" spans="1:8" ht="15.75">
      <c r="A18" s="22"/>
      <c r="B18" s="23" t="s">
        <v>45</v>
      </c>
      <c r="C18" s="24"/>
      <c r="D18" s="25"/>
      <c r="E18" s="26">
        <f>'kanal celje-26 PREVEZAVA'!F10</f>
        <v>0</v>
      </c>
      <c r="G18" s="21"/>
    </row>
    <row r="19" spans="1:8" ht="15.75">
      <c r="A19" s="22"/>
      <c r="B19" s="23" t="s">
        <v>46</v>
      </c>
      <c r="C19" s="24"/>
      <c r="D19" s="25"/>
      <c r="E19" s="27">
        <f>'kanal celje-26 PREVEZAVA'!F34</f>
        <v>0</v>
      </c>
      <c r="G19" s="21"/>
    </row>
    <row r="20" spans="1:8" ht="15.75">
      <c r="A20" s="22"/>
      <c r="B20" s="23" t="s">
        <v>47</v>
      </c>
      <c r="C20" s="24"/>
      <c r="D20" s="25"/>
      <c r="E20" s="27">
        <f>'kanal celje-26 PREVEZAVA'!F43</f>
        <v>0</v>
      </c>
      <c r="G20" s="21"/>
    </row>
    <row r="21" spans="1:8" ht="16.5" thickBot="1">
      <c r="A21" s="28"/>
      <c r="B21" s="29" t="s">
        <v>48</v>
      </c>
      <c r="C21" s="30"/>
      <c r="D21" s="31"/>
      <c r="E21" s="32">
        <f>'kanal celje-26 PREVEZAVA'!F58</f>
        <v>0</v>
      </c>
      <c r="G21" s="21"/>
    </row>
    <row r="22" spans="1:8" ht="16.5" thickBot="1">
      <c r="A22" s="33"/>
      <c r="B22" s="34" t="s">
        <v>123</v>
      </c>
      <c r="C22" s="35"/>
      <c r="D22" s="36"/>
      <c r="E22" s="37">
        <f>SUM(E18:E21)</f>
        <v>0</v>
      </c>
      <c r="G22" s="21"/>
    </row>
    <row r="23" spans="1:8" ht="15.75">
      <c r="A23" s="22"/>
      <c r="B23" s="39"/>
      <c r="C23" s="24"/>
      <c r="D23" s="25"/>
      <c r="E23" s="40"/>
      <c r="G23" s="21"/>
    </row>
    <row r="24" spans="1:8" ht="15.75">
      <c r="A24" s="41"/>
      <c r="B24" s="42" t="s">
        <v>49</v>
      </c>
      <c r="C24" s="43"/>
      <c r="D24" s="44"/>
      <c r="E24" s="45">
        <f>E15+E8+E22</f>
        <v>0</v>
      </c>
      <c r="H24" s="46"/>
    </row>
    <row r="25" spans="1:8" ht="15.75">
      <c r="A25" s="47"/>
      <c r="B25" s="48" t="s">
        <v>50</v>
      </c>
      <c r="C25" s="49"/>
      <c r="D25" s="50"/>
      <c r="E25" s="51">
        <f>0.1*E24</f>
        <v>0</v>
      </c>
      <c r="H25" s="46"/>
    </row>
    <row r="26" spans="1:8" ht="15.75">
      <c r="A26" s="47"/>
      <c r="B26" s="48" t="s">
        <v>126</v>
      </c>
      <c r="C26" s="49"/>
      <c r="D26" s="50"/>
      <c r="E26" s="51">
        <f>E24+E25</f>
        <v>0</v>
      </c>
      <c r="H26" s="46"/>
    </row>
    <row r="27" spans="1:8" ht="16.5" thickBot="1">
      <c r="A27" s="52"/>
      <c r="B27" s="53" t="s">
        <v>51</v>
      </c>
      <c r="C27" s="54"/>
      <c r="D27" s="55"/>
      <c r="E27" s="56">
        <f>0.22*E26</f>
        <v>0</v>
      </c>
      <c r="H27" s="46"/>
    </row>
    <row r="28" spans="1:8" ht="17.25" thickTop="1" thickBot="1">
      <c r="A28" s="57"/>
      <c r="B28" s="58" t="s">
        <v>127</v>
      </c>
      <c r="C28" s="59"/>
      <c r="D28" s="60"/>
      <c r="E28" s="61">
        <f>E27+E26</f>
        <v>0</v>
      </c>
      <c r="H28" s="46"/>
    </row>
    <row r="29" spans="1:8" ht="16.5" thickTop="1">
      <c r="A29" s="1"/>
      <c r="B29" s="2"/>
      <c r="C29" s="3"/>
      <c r="D29" s="4"/>
      <c r="E29" s="5"/>
    </row>
    <row r="30" spans="1:8" ht="36" customHeight="1">
      <c r="A30" s="234" t="s">
        <v>52</v>
      </c>
      <c r="B30" s="234"/>
      <c r="C30" s="234"/>
      <c r="D30" s="234"/>
      <c r="E30" s="234"/>
    </row>
    <row r="31" spans="1:8" ht="42.75" customHeight="1">
      <c r="A31" s="235" t="s">
        <v>53</v>
      </c>
      <c r="B31" s="236"/>
      <c r="C31" s="236"/>
      <c r="D31" s="236"/>
      <c r="E31" s="237"/>
    </row>
    <row r="32" spans="1:8" ht="165" customHeight="1">
      <c r="A32" s="235" t="s">
        <v>54</v>
      </c>
      <c r="B32" s="236"/>
      <c r="C32" s="236"/>
      <c r="D32" s="236"/>
      <c r="E32" s="237"/>
    </row>
    <row r="33" spans="1:6" ht="54.75" customHeight="1">
      <c r="A33" s="235" t="s">
        <v>158</v>
      </c>
      <c r="B33" s="236"/>
      <c r="C33" s="236"/>
      <c r="D33" s="236"/>
      <c r="E33" s="236"/>
      <c r="F33" s="237"/>
    </row>
    <row r="34" spans="1:6" ht="46.5" customHeight="1">
      <c r="A34" s="235" t="s">
        <v>159</v>
      </c>
      <c r="B34" s="236"/>
      <c r="C34" s="236"/>
      <c r="D34" s="236"/>
      <c r="E34" s="236"/>
      <c r="F34" s="237"/>
    </row>
    <row r="35" spans="1:6" ht="38.25" customHeight="1">
      <c r="A35" s="235" t="s">
        <v>55</v>
      </c>
      <c r="B35" s="236"/>
      <c r="C35" s="236"/>
      <c r="D35" s="236"/>
      <c r="E35" s="237"/>
    </row>
    <row r="36" spans="1:6">
      <c r="A36" s="6"/>
      <c r="B36" s="7"/>
      <c r="C36" s="6"/>
      <c r="D36" s="8"/>
      <c r="E36" s="7"/>
    </row>
    <row r="37" spans="1:6">
      <c r="A37" s="6"/>
      <c r="B37" s="7"/>
      <c r="C37" s="6"/>
      <c r="D37" s="8"/>
      <c r="E37" s="7"/>
    </row>
    <row r="38" spans="1:6">
      <c r="A38" s="6"/>
      <c r="B38" s="7"/>
      <c r="C38" s="6"/>
      <c r="D38" s="8"/>
      <c r="E38" s="7"/>
    </row>
  </sheetData>
  <sheetProtection algorithmName="SHA-512" hashValue="NWFJsSZE0BURzSKIIHhKTzUZou+jU2f1QZzForwsyNdT2NA7s+RFcWwxouaVhefiyZQnxIDAXzyElNNKB1JBUQ==" saltValue="19fdAlZZyyOWUvQdoqJq3w==" spinCount="100000" sheet="1" objects="1" scenarios="1"/>
  <mergeCells count="7">
    <mergeCell ref="B1:E1"/>
    <mergeCell ref="A30:E30"/>
    <mergeCell ref="A31:E31"/>
    <mergeCell ref="A32:E32"/>
    <mergeCell ref="A35:E35"/>
    <mergeCell ref="A33:F33"/>
    <mergeCell ref="A34:F34"/>
  </mergeCells>
  <pageMargins left="0.70866141732283461" right="0.70866141732283461" top="0.74803149606299213" bottom="0.74803149606299213" header="0.31496062992125984" footer="0.31496062992125984"/>
  <pageSetup paperSize="9" fitToHeight="0" orientation="portrait" horizontalDpi="4294967293" verticalDpi="4294967293" r:id="rId1"/>
  <headerFooter>
    <oddFooter>&amp;C&amp;P/&amp;N</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B3A3-A07A-43B4-903C-597BF4A94A1D}">
  <sheetPr>
    <tabColor rgb="FFFFC000"/>
  </sheetPr>
  <dimension ref="A1:Q69"/>
  <sheetViews>
    <sheetView view="pageBreakPreview" topLeftCell="A60" zoomScaleNormal="100" zoomScaleSheetLayoutView="100" workbookViewId="0">
      <selection activeCell="E67" sqref="E67"/>
    </sheetView>
  </sheetViews>
  <sheetFormatPr defaultColWidth="9.140625" defaultRowHeight="12.75"/>
  <cols>
    <col min="1" max="1" width="6.7109375" style="207" customWidth="1"/>
    <col min="2" max="2" width="43" style="10" customWidth="1"/>
    <col min="3" max="3" width="6.7109375" style="62" customWidth="1"/>
    <col min="4" max="4" width="7.7109375" style="63" customWidth="1"/>
    <col min="5" max="5" width="9.85546875" style="208" customWidth="1"/>
    <col min="6" max="6" width="14.7109375" style="208" customWidth="1"/>
    <col min="7" max="7" width="40.85546875" style="97" customWidth="1"/>
    <col min="8" max="16384" width="9.140625" style="10"/>
  </cols>
  <sheetData>
    <row r="1" spans="1:14" ht="26.25" thickBot="1">
      <c r="A1" s="64" t="s">
        <v>0</v>
      </c>
      <c r="B1" s="65" t="s">
        <v>1</v>
      </c>
      <c r="C1" s="65" t="s">
        <v>2</v>
      </c>
      <c r="D1" s="66" t="s">
        <v>3</v>
      </c>
      <c r="E1" s="67" t="s">
        <v>56</v>
      </c>
      <c r="F1" s="68" t="s">
        <v>57</v>
      </c>
    </row>
    <row r="2" spans="1:14" ht="13.5" thickBot="1">
      <c r="A2" s="69"/>
      <c r="B2" s="96" t="s">
        <v>128</v>
      </c>
      <c r="C2" s="70"/>
      <c r="D2" s="71"/>
      <c r="E2" s="72"/>
      <c r="F2" s="73"/>
    </row>
    <row r="3" spans="1:14" ht="13.5" thickBot="1">
      <c r="A3" s="98"/>
      <c r="B3" s="74" t="s">
        <v>19</v>
      </c>
      <c r="C3" s="99"/>
      <c r="D3" s="100"/>
      <c r="E3" s="101"/>
      <c r="F3" s="102"/>
    </row>
    <row r="4" spans="1:14" ht="140.25">
      <c r="A4" s="103" t="s">
        <v>58</v>
      </c>
      <c r="B4" s="104" t="s">
        <v>151</v>
      </c>
      <c r="C4" s="105" t="s">
        <v>5</v>
      </c>
      <c r="D4" s="106">
        <v>1</v>
      </c>
      <c r="E4" s="215"/>
      <c r="F4" s="107">
        <f>D4*E4</f>
        <v>0</v>
      </c>
      <c r="G4" s="240"/>
      <c r="H4" s="241"/>
      <c r="I4" s="241"/>
      <c r="J4" s="241"/>
      <c r="K4" s="241"/>
      <c r="L4" s="241"/>
      <c r="M4" s="241"/>
      <c r="N4" s="241"/>
    </row>
    <row r="5" spans="1:14" ht="114.75">
      <c r="A5" s="103" t="s">
        <v>59</v>
      </c>
      <c r="B5" s="108" t="s">
        <v>152</v>
      </c>
      <c r="C5" s="109" t="s">
        <v>5</v>
      </c>
      <c r="D5" s="110">
        <v>1</v>
      </c>
      <c r="E5" s="216"/>
      <c r="F5" s="111">
        <f t="shared" ref="F5:F12" si="0">D5*E5</f>
        <v>0</v>
      </c>
    </row>
    <row r="6" spans="1:14" ht="102">
      <c r="A6" s="103" t="s">
        <v>60</v>
      </c>
      <c r="B6" s="108" t="s">
        <v>153</v>
      </c>
      <c r="C6" s="109" t="s">
        <v>5</v>
      </c>
      <c r="D6" s="110">
        <v>1</v>
      </c>
      <c r="E6" s="216"/>
      <c r="F6" s="111">
        <f t="shared" si="0"/>
        <v>0</v>
      </c>
    </row>
    <row r="7" spans="1:14" ht="38.25">
      <c r="A7" s="103" t="s">
        <v>61</v>
      </c>
      <c r="B7" s="108" t="s">
        <v>35</v>
      </c>
      <c r="C7" s="109" t="s">
        <v>4</v>
      </c>
      <c r="D7" s="110">
        <v>1</v>
      </c>
      <c r="E7" s="216"/>
      <c r="F7" s="111">
        <f t="shared" ref="F7" si="1">D7*E7</f>
        <v>0</v>
      </c>
    </row>
    <row r="8" spans="1:14" ht="25.5">
      <c r="A8" s="103" t="s">
        <v>62</v>
      </c>
      <c r="B8" s="108" t="s">
        <v>26</v>
      </c>
      <c r="C8" s="109" t="s">
        <v>7</v>
      </c>
      <c r="D8" s="110">
        <v>121.45</v>
      </c>
      <c r="E8" s="216"/>
      <c r="F8" s="111">
        <f t="shared" si="0"/>
        <v>0</v>
      </c>
    </row>
    <row r="9" spans="1:14" ht="25.5">
      <c r="A9" s="103" t="s">
        <v>63</v>
      </c>
      <c r="B9" s="108" t="s">
        <v>14</v>
      </c>
      <c r="C9" s="109" t="s">
        <v>4</v>
      </c>
      <c r="D9" s="110">
        <v>5</v>
      </c>
      <c r="E9" s="216"/>
      <c r="F9" s="111">
        <f t="shared" si="0"/>
        <v>0</v>
      </c>
    </row>
    <row r="10" spans="1:14" ht="38.25">
      <c r="A10" s="103" t="s">
        <v>65</v>
      </c>
      <c r="B10" s="108" t="s">
        <v>64</v>
      </c>
      <c r="C10" s="109" t="s">
        <v>4</v>
      </c>
      <c r="D10" s="110">
        <v>1</v>
      </c>
      <c r="E10" s="216"/>
      <c r="F10" s="111">
        <f t="shared" si="0"/>
        <v>0</v>
      </c>
    </row>
    <row r="11" spans="1:14" ht="38.25">
      <c r="A11" s="103" t="s">
        <v>66</v>
      </c>
      <c r="B11" s="112" t="s">
        <v>27</v>
      </c>
      <c r="C11" s="109" t="s">
        <v>7</v>
      </c>
      <c r="D11" s="110">
        <v>250</v>
      </c>
      <c r="E11" s="217"/>
      <c r="F11" s="113">
        <f t="shared" si="0"/>
        <v>0</v>
      </c>
      <c r="G11" s="114"/>
    </row>
    <row r="12" spans="1:14" s="115" customFormat="1" ht="39" thickBot="1">
      <c r="A12" s="103" t="s">
        <v>68</v>
      </c>
      <c r="B12" s="108" t="s">
        <v>67</v>
      </c>
      <c r="C12" s="109" t="s">
        <v>154</v>
      </c>
      <c r="D12" s="110">
        <v>422</v>
      </c>
      <c r="E12" s="217"/>
      <c r="F12" s="113">
        <f t="shared" si="0"/>
        <v>0</v>
      </c>
      <c r="G12" s="114"/>
    </row>
    <row r="13" spans="1:14" ht="13.5" thickBot="1">
      <c r="A13" s="75" t="s">
        <v>69</v>
      </c>
      <c r="B13" s="76" t="s">
        <v>70</v>
      </c>
      <c r="C13" s="116"/>
      <c r="D13" s="117"/>
      <c r="E13" s="118"/>
      <c r="F13" s="77">
        <f>SUM(F4:F12)</f>
        <v>0</v>
      </c>
    </row>
    <row r="14" spans="1:14" ht="13.5" thickBot="1">
      <c r="A14" s="119"/>
      <c r="B14" s="78"/>
      <c r="C14" s="120"/>
      <c r="D14" s="121"/>
      <c r="E14" s="122"/>
      <c r="F14" s="123"/>
    </row>
    <row r="15" spans="1:14" ht="13.5" thickBot="1">
      <c r="A15" s="124"/>
      <c r="B15" s="79" t="s">
        <v>20</v>
      </c>
      <c r="C15" s="125"/>
      <c r="D15" s="126"/>
      <c r="E15" s="127"/>
      <c r="F15" s="128"/>
    </row>
    <row r="16" spans="1:14" ht="63.75">
      <c r="A16" s="129"/>
      <c r="B16" s="89" t="s">
        <v>28</v>
      </c>
      <c r="C16" s="130"/>
      <c r="D16" s="131"/>
      <c r="E16" s="132"/>
      <c r="F16" s="133"/>
    </row>
    <row r="17" spans="1:16" ht="51">
      <c r="A17" s="103"/>
      <c r="B17" s="134" t="s">
        <v>13</v>
      </c>
      <c r="C17" s="109"/>
      <c r="D17" s="110"/>
      <c r="E17" s="135"/>
      <c r="F17" s="111"/>
    </row>
    <row r="18" spans="1:16" ht="38.25">
      <c r="A18" s="103" t="s">
        <v>71</v>
      </c>
      <c r="B18" s="136" t="s">
        <v>131</v>
      </c>
      <c r="C18" s="109" t="s">
        <v>155</v>
      </c>
      <c r="D18" s="110">
        <v>211</v>
      </c>
      <c r="E18" s="218"/>
      <c r="F18" s="113">
        <f>D18*E18</f>
        <v>0</v>
      </c>
    </row>
    <row r="19" spans="1:16" ht="25.5">
      <c r="A19" s="103" t="s">
        <v>72</v>
      </c>
      <c r="B19" s="108" t="s">
        <v>75</v>
      </c>
      <c r="C19" s="109" t="s">
        <v>155</v>
      </c>
      <c r="D19" s="110">
        <v>6</v>
      </c>
      <c r="E19" s="218"/>
      <c r="F19" s="113">
        <f>D19*E19</f>
        <v>0</v>
      </c>
    </row>
    <row r="20" spans="1:16" ht="51">
      <c r="A20" s="137" t="s">
        <v>73</v>
      </c>
      <c r="B20" s="138" t="s">
        <v>129</v>
      </c>
      <c r="C20" s="139"/>
      <c r="D20" s="140"/>
      <c r="E20" s="141"/>
      <c r="F20" s="142"/>
    </row>
    <row r="21" spans="1:16">
      <c r="A21" s="143"/>
      <c r="B21" s="144" t="s">
        <v>76</v>
      </c>
      <c r="C21" s="145"/>
      <c r="D21" s="146"/>
      <c r="E21" s="147"/>
      <c r="F21" s="148"/>
    </row>
    <row r="22" spans="1:16" ht="14.25">
      <c r="A22" s="129"/>
      <c r="B22" s="149" t="s">
        <v>33</v>
      </c>
      <c r="C22" s="130" t="s">
        <v>155</v>
      </c>
      <c r="D22" s="150">
        <v>210</v>
      </c>
      <c r="E22" s="219"/>
      <c r="F22" s="151">
        <f>D22*E22</f>
        <v>0</v>
      </c>
    </row>
    <row r="23" spans="1:16" ht="14.25">
      <c r="A23" s="103"/>
      <c r="B23" s="149" t="s">
        <v>32</v>
      </c>
      <c r="C23" s="130" t="s">
        <v>155</v>
      </c>
      <c r="D23" s="150">
        <v>0.5</v>
      </c>
      <c r="E23" s="219"/>
      <c r="F23" s="151">
        <f>D23*E23</f>
        <v>0</v>
      </c>
    </row>
    <row r="24" spans="1:16" ht="38.25">
      <c r="A24" s="103" t="s">
        <v>74</v>
      </c>
      <c r="B24" s="108" t="s">
        <v>15</v>
      </c>
      <c r="C24" s="109" t="s">
        <v>154</v>
      </c>
      <c r="D24" s="110">
        <v>485.8</v>
      </c>
      <c r="E24" s="220"/>
      <c r="F24" s="113">
        <f t="shared" ref="F24:F33" si="2">D24*E24</f>
        <v>0</v>
      </c>
    </row>
    <row r="25" spans="1:16" ht="76.5">
      <c r="A25" s="103" t="s">
        <v>132</v>
      </c>
      <c r="B25" s="108" t="s">
        <v>130</v>
      </c>
      <c r="C25" s="109" t="s">
        <v>4</v>
      </c>
      <c r="D25" s="110">
        <v>9</v>
      </c>
      <c r="E25" s="221"/>
      <c r="F25" s="113">
        <f t="shared" si="2"/>
        <v>0</v>
      </c>
    </row>
    <row r="26" spans="1:16" ht="38.25">
      <c r="A26" s="103" t="s">
        <v>133</v>
      </c>
      <c r="B26" s="108" t="s">
        <v>25</v>
      </c>
      <c r="C26" s="109" t="s">
        <v>154</v>
      </c>
      <c r="D26" s="110">
        <v>182.18</v>
      </c>
      <c r="E26" s="220"/>
      <c r="F26" s="113">
        <f t="shared" si="2"/>
        <v>0</v>
      </c>
    </row>
    <row r="27" spans="1:16" ht="51">
      <c r="A27" s="103" t="s">
        <v>77</v>
      </c>
      <c r="B27" s="136" t="s">
        <v>36</v>
      </c>
      <c r="C27" s="109" t="s">
        <v>155</v>
      </c>
      <c r="D27" s="110">
        <v>15.8</v>
      </c>
      <c r="E27" s="220"/>
      <c r="F27" s="113">
        <f t="shared" si="2"/>
        <v>0</v>
      </c>
    </row>
    <row r="28" spans="1:16" ht="63.75">
      <c r="A28" s="103" t="s">
        <v>78</v>
      </c>
      <c r="B28" s="136" t="s">
        <v>144</v>
      </c>
      <c r="C28" s="109" t="s">
        <v>155</v>
      </c>
      <c r="D28" s="110">
        <v>42.5</v>
      </c>
      <c r="E28" s="220"/>
      <c r="F28" s="113">
        <f t="shared" si="2"/>
        <v>0</v>
      </c>
    </row>
    <row r="29" spans="1:16" ht="89.25">
      <c r="A29" s="103" t="s">
        <v>79</v>
      </c>
      <c r="B29" s="108" t="s">
        <v>10</v>
      </c>
      <c r="C29" s="109" t="s">
        <v>155</v>
      </c>
      <c r="D29" s="110">
        <v>103.78</v>
      </c>
      <c r="E29" s="220"/>
      <c r="F29" s="113">
        <f t="shared" si="2"/>
        <v>0</v>
      </c>
      <c r="G29" s="238"/>
      <c r="H29" s="242"/>
      <c r="I29" s="242"/>
      <c r="J29" s="242"/>
      <c r="K29" s="242"/>
      <c r="L29" s="242"/>
      <c r="M29" s="242"/>
      <c r="N29" s="242"/>
      <c r="O29" s="242"/>
      <c r="P29" s="242"/>
    </row>
    <row r="30" spans="1:16" ht="51">
      <c r="A30" s="103" t="s">
        <v>80</v>
      </c>
      <c r="B30" s="153" t="s">
        <v>134</v>
      </c>
      <c r="C30" s="109" t="s">
        <v>155</v>
      </c>
      <c r="D30" s="110">
        <v>126.6</v>
      </c>
      <c r="E30" s="218"/>
      <c r="F30" s="113">
        <f t="shared" ref="F30" si="3">D30*E30</f>
        <v>0</v>
      </c>
      <c r="G30" s="154"/>
      <c r="H30" s="155"/>
      <c r="I30" s="155"/>
      <c r="J30" s="155"/>
      <c r="K30" s="155"/>
      <c r="L30" s="155"/>
      <c r="M30" s="155"/>
      <c r="N30" s="155"/>
      <c r="O30" s="155"/>
      <c r="P30" s="155"/>
    </row>
    <row r="31" spans="1:16" ht="38.25">
      <c r="A31" s="103" t="s">
        <v>81</v>
      </c>
      <c r="B31" s="153" t="s">
        <v>135</v>
      </c>
      <c r="C31" s="109" t="s">
        <v>155</v>
      </c>
      <c r="D31" s="110">
        <v>84.4</v>
      </c>
      <c r="E31" s="218"/>
      <c r="F31" s="113">
        <f t="shared" si="2"/>
        <v>0</v>
      </c>
      <c r="G31" s="238"/>
      <c r="H31" s="239"/>
      <c r="I31" s="239"/>
      <c r="J31" s="239"/>
      <c r="K31" s="239"/>
    </row>
    <row r="32" spans="1:16" ht="38.25">
      <c r="A32" s="103" t="s">
        <v>82</v>
      </c>
      <c r="B32" s="108" t="s">
        <v>84</v>
      </c>
      <c r="C32" s="109" t="s">
        <v>7</v>
      </c>
      <c r="D32" s="110">
        <v>121.45</v>
      </c>
      <c r="E32" s="218"/>
      <c r="F32" s="113">
        <f t="shared" si="2"/>
        <v>0</v>
      </c>
      <c r="G32" s="238"/>
      <c r="H32" s="239"/>
      <c r="I32" s="239"/>
      <c r="J32" s="239"/>
      <c r="K32" s="239"/>
      <c r="L32" s="239"/>
      <c r="M32" s="239"/>
      <c r="N32" s="239"/>
    </row>
    <row r="33" spans="1:15" ht="38.25">
      <c r="A33" s="103" t="s">
        <v>83</v>
      </c>
      <c r="B33" s="108" t="s">
        <v>30</v>
      </c>
      <c r="C33" s="109" t="s">
        <v>155</v>
      </c>
      <c r="D33" s="110">
        <v>225.98</v>
      </c>
      <c r="E33" s="218"/>
      <c r="F33" s="113">
        <f t="shared" si="2"/>
        <v>0</v>
      </c>
      <c r="G33" s="238"/>
      <c r="H33" s="239"/>
      <c r="I33" s="239"/>
      <c r="J33" s="239"/>
      <c r="K33" s="239"/>
      <c r="L33" s="239"/>
      <c r="M33" s="239"/>
      <c r="N33" s="239"/>
      <c r="O33" s="239"/>
    </row>
    <row r="34" spans="1:15" ht="38.25">
      <c r="A34" s="103" t="s">
        <v>85</v>
      </c>
      <c r="B34" s="108" t="s">
        <v>11</v>
      </c>
      <c r="C34" s="109" t="s">
        <v>154</v>
      </c>
      <c r="D34" s="110">
        <v>422</v>
      </c>
      <c r="E34" s="218"/>
      <c r="F34" s="113">
        <f t="shared" ref="F34:F35" si="4">D34*E34</f>
        <v>0</v>
      </c>
      <c r="G34" s="154"/>
      <c r="H34" s="156"/>
      <c r="I34" s="156"/>
      <c r="J34" s="156"/>
      <c r="K34" s="156"/>
      <c r="L34" s="156"/>
      <c r="M34" s="156"/>
      <c r="N34" s="156"/>
      <c r="O34" s="156"/>
    </row>
    <row r="35" spans="1:15" s="115" customFormat="1" ht="39" thickBot="1">
      <c r="A35" s="103" t="s">
        <v>86</v>
      </c>
      <c r="B35" s="157" t="s">
        <v>147</v>
      </c>
      <c r="C35" s="158" t="s">
        <v>7</v>
      </c>
      <c r="D35" s="159">
        <v>121.6</v>
      </c>
      <c r="E35" s="222"/>
      <c r="F35" s="160">
        <f t="shared" si="4"/>
        <v>0</v>
      </c>
      <c r="G35" s="238"/>
      <c r="H35" s="239"/>
      <c r="I35" s="239"/>
      <c r="J35" s="239"/>
      <c r="K35" s="239"/>
    </row>
    <row r="36" spans="1:15" ht="13.5" thickBot="1">
      <c r="A36" s="80" t="s">
        <v>89</v>
      </c>
      <c r="B36" s="81" t="s">
        <v>90</v>
      </c>
      <c r="C36" s="161"/>
      <c r="D36" s="162"/>
      <c r="E36" s="163"/>
      <c r="F36" s="82">
        <f>SUM(F18:F35)</f>
        <v>0</v>
      </c>
    </row>
    <row r="37" spans="1:15" ht="13.5" thickBot="1">
      <c r="A37" s="164"/>
      <c r="B37" s="78"/>
      <c r="C37" s="120"/>
      <c r="D37" s="121"/>
      <c r="E37" s="122"/>
      <c r="F37" s="165"/>
    </row>
    <row r="38" spans="1:15" ht="13.5" thickBot="1">
      <c r="A38" s="166"/>
      <c r="B38" s="83" t="s">
        <v>21</v>
      </c>
      <c r="C38" s="167"/>
      <c r="D38" s="168"/>
      <c r="E38" s="169"/>
      <c r="F38" s="170"/>
    </row>
    <row r="39" spans="1:15" ht="63.75">
      <c r="A39" s="129"/>
      <c r="B39" s="171" t="s">
        <v>12</v>
      </c>
      <c r="C39" s="105"/>
      <c r="D39" s="106"/>
      <c r="E39" s="172"/>
      <c r="F39" s="173"/>
    </row>
    <row r="40" spans="1:15" ht="51">
      <c r="A40" s="129"/>
      <c r="B40" s="134" t="s">
        <v>13</v>
      </c>
      <c r="C40" s="109"/>
      <c r="D40" s="110"/>
      <c r="E40" s="152"/>
      <c r="F40" s="174"/>
    </row>
    <row r="41" spans="1:15" ht="63.75">
      <c r="A41" s="103"/>
      <c r="B41" s="134" t="s">
        <v>91</v>
      </c>
      <c r="C41" s="109"/>
      <c r="D41" s="110"/>
      <c r="E41" s="152"/>
      <c r="F41" s="174"/>
    </row>
    <row r="42" spans="1:15" ht="76.5">
      <c r="A42" s="103" t="s">
        <v>92</v>
      </c>
      <c r="B42" s="108" t="s">
        <v>41</v>
      </c>
      <c r="C42" s="109" t="s">
        <v>7</v>
      </c>
      <c r="D42" s="110">
        <v>121.45</v>
      </c>
      <c r="E42" s="223"/>
      <c r="F42" s="175">
        <f t="shared" ref="F42:F51" si="5">D42*E42</f>
        <v>0</v>
      </c>
    </row>
    <row r="43" spans="1:15" ht="216.75">
      <c r="A43" s="137" t="s">
        <v>93</v>
      </c>
      <c r="B43" s="176" t="s">
        <v>136</v>
      </c>
      <c r="C43" s="139"/>
      <c r="D43" s="140"/>
      <c r="E43" s="177"/>
      <c r="F43" s="178"/>
    </row>
    <row r="44" spans="1:15">
      <c r="A44" s="143"/>
      <c r="B44" s="179" t="s">
        <v>16</v>
      </c>
      <c r="C44" s="180" t="s">
        <v>4</v>
      </c>
      <c r="D44" s="181">
        <v>4</v>
      </c>
      <c r="E44" s="224"/>
      <c r="F44" s="182">
        <f t="shared" si="5"/>
        <v>0</v>
      </c>
    </row>
    <row r="45" spans="1:15">
      <c r="A45" s="103"/>
      <c r="B45" s="183" t="s">
        <v>17</v>
      </c>
      <c r="C45" s="130" t="s">
        <v>4</v>
      </c>
      <c r="D45" s="131">
        <v>1</v>
      </c>
      <c r="E45" s="225"/>
      <c r="F45" s="184">
        <f t="shared" si="5"/>
        <v>0</v>
      </c>
    </row>
    <row r="46" spans="1:15" ht="51">
      <c r="A46" s="103" t="s">
        <v>94</v>
      </c>
      <c r="B46" s="108" t="s">
        <v>96</v>
      </c>
      <c r="C46" s="109" t="s">
        <v>4</v>
      </c>
      <c r="D46" s="110">
        <v>1</v>
      </c>
      <c r="E46" s="220"/>
      <c r="F46" s="185">
        <f t="shared" si="5"/>
        <v>0</v>
      </c>
    </row>
    <row r="47" spans="1:15" ht="102">
      <c r="A47" s="103" t="s">
        <v>95</v>
      </c>
      <c r="B47" s="108" t="s">
        <v>38</v>
      </c>
      <c r="C47" s="109" t="s">
        <v>4</v>
      </c>
      <c r="D47" s="110">
        <v>1</v>
      </c>
      <c r="E47" s="221"/>
      <c r="F47" s="185">
        <f t="shared" si="5"/>
        <v>0</v>
      </c>
    </row>
    <row r="48" spans="1:15" ht="51">
      <c r="A48" s="103" t="s">
        <v>97</v>
      </c>
      <c r="B48" s="108" t="s">
        <v>39</v>
      </c>
      <c r="C48" s="109" t="s">
        <v>4</v>
      </c>
      <c r="D48" s="110">
        <v>1</v>
      </c>
      <c r="E48" s="221"/>
      <c r="F48" s="185">
        <f t="shared" si="5"/>
        <v>0</v>
      </c>
    </row>
    <row r="49" spans="1:17" ht="38.25">
      <c r="A49" s="103" t="s">
        <v>98</v>
      </c>
      <c r="B49" s="186" t="s">
        <v>137</v>
      </c>
      <c r="C49" s="180" t="s">
        <v>4</v>
      </c>
      <c r="D49" s="187">
        <v>1</v>
      </c>
      <c r="E49" s="226"/>
      <c r="F49" s="188">
        <f t="shared" si="5"/>
        <v>0</v>
      </c>
      <c r="G49" s="114"/>
    </row>
    <row r="50" spans="1:17" s="115" customFormat="1" ht="102">
      <c r="A50" s="103" t="s">
        <v>99</v>
      </c>
      <c r="B50" s="108" t="s">
        <v>34</v>
      </c>
      <c r="C50" s="109" t="s">
        <v>7</v>
      </c>
      <c r="D50" s="110">
        <v>5</v>
      </c>
      <c r="E50" s="221"/>
      <c r="F50" s="185">
        <f t="shared" si="5"/>
        <v>0</v>
      </c>
      <c r="G50" s="238"/>
      <c r="H50" s="239"/>
      <c r="I50" s="239"/>
      <c r="J50" s="239"/>
      <c r="K50" s="239"/>
      <c r="L50" s="239"/>
      <c r="M50" s="239"/>
      <c r="N50" s="239"/>
      <c r="O50" s="239"/>
      <c r="P50" s="239"/>
      <c r="Q50" s="239"/>
    </row>
    <row r="51" spans="1:17" ht="39" thickBot="1">
      <c r="A51" s="103" t="s">
        <v>100</v>
      </c>
      <c r="B51" s="108" t="s">
        <v>138</v>
      </c>
      <c r="C51" s="109" t="s">
        <v>43</v>
      </c>
      <c r="D51" s="110">
        <v>12.98</v>
      </c>
      <c r="E51" s="221"/>
      <c r="F51" s="185">
        <f t="shared" si="5"/>
        <v>0</v>
      </c>
    </row>
    <row r="52" spans="1:17" ht="13.5" thickBot="1">
      <c r="A52" s="84" t="s">
        <v>101</v>
      </c>
      <c r="B52" s="85" t="s">
        <v>102</v>
      </c>
      <c r="C52" s="189"/>
      <c r="D52" s="190"/>
      <c r="E52" s="191"/>
      <c r="F52" s="86">
        <f>SUM(F42:F51)</f>
        <v>0</v>
      </c>
    </row>
    <row r="53" spans="1:17" ht="13.5" thickBot="1">
      <c r="A53" s="164"/>
      <c r="B53" s="87"/>
      <c r="C53" s="192"/>
      <c r="D53" s="193"/>
      <c r="E53" s="165"/>
      <c r="F53" s="165"/>
    </row>
    <row r="54" spans="1:17" ht="13.5" thickBot="1">
      <c r="A54" s="124"/>
      <c r="B54" s="88" t="s">
        <v>22</v>
      </c>
      <c r="C54" s="194"/>
      <c r="D54" s="195"/>
      <c r="E54" s="196"/>
      <c r="F54" s="197"/>
    </row>
    <row r="55" spans="1:17" ht="76.5">
      <c r="A55" s="103"/>
      <c r="B55" s="89" t="s">
        <v>6</v>
      </c>
      <c r="C55" s="130"/>
      <c r="D55" s="131"/>
      <c r="E55" s="132"/>
      <c r="F55" s="198"/>
    </row>
    <row r="56" spans="1:17" ht="25.5">
      <c r="A56" s="103" t="s">
        <v>103</v>
      </c>
      <c r="B56" s="108" t="s">
        <v>23</v>
      </c>
      <c r="C56" s="109" t="s">
        <v>8</v>
      </c>
      <c r="D56" s="110">
        <v>4</v>
      </c>
      <c r="E56" s="227"/>
      <c r="F56" s="111">
        <f t="shared" ref="F56:F67" si="6">D56*E56</f>
        <v>0</v>
      </c>
    </row>
    <row r="57" spans="1:17" ht="25.5">
      <c r="A57" s="103" t="s">
        <v>104</v>
      </c>
      <c r="B57" s="108" t="s">
        <v>40</v>
      </c>
      <c r="C57" s="109" t="s">
        <v>18</v>
      </c>
      <c r="D57" s="110">
        <v>8</v>
      </c>
      <c r="E57" s="228"/>
      <c r="F57" s="111">
        <f t="shared" si="6"/>
        <v>0</v>
      </c>
    </row>
    <row r="58" spans="1:17" ht="25.5">
      <c r="A58" s="103" t="s">
        <v>105</v>
      </c>
      <c r="B58" s="199" t="s">
        <v>24</v>
      </c>
      <c r="C58" s="109" t="s">
        <v>7</v>
      </c>
      <c r="D58" s="200">
        <v>121.45</v>
      </c>
      <c r="E58" s="229"/>
      <c r="F58" s="111">
        <f t="shared" si="6"/>
        <v>0</v>
      </c>
    </row>
    <row r="59" spans="1:17" ht="38.25">
      <c r="A59" s="103" t="s">
        <v>106</v>
      </c>
      <c r="B59" s="199" t="s">
        <v>107</v>
      </c>
      <c r="C59" s="109" t="s">
        <v>7</v>
      </c>
      <c r="D59" s="110">
        <v>121.45</v>
      </c>
      <c r="E59" s="228"/>
      <c r="F59" s="111">
        <f t="shared" si="6"/>
        <v>0</v>
      </c>
    </row>
    <row r="60" spans="1:17" ht="38.25">
      <c r="A60" s="103" t="s">
        <v>108</v>
      </c>
      <c r="B60" s="201" t="s">
        <v>109</v>
      </c>
      <c r="C60" s="109" t="s">
        <v>4</v>
      </c>
      <c r="D60" s="200">
        <v>5</v>
      </c>
      <c r="E60" s="229"/>
      <c r="F60" s="111">
        <f t="shared" si="6"/>
        <v>0</v>
      </c>
    </row>
    <row r="61" spans="1:17" ht="51">
      <c r="A61" s="103" t="s">
        <v>110</v>
      </c>
      <c r="B61" s="201" t="s">
        <v>111</v>
      </c>
      <c r="C61" s="109" t="s">
        <v>7</v>
      </c>
      <c r="D61" s="200">
        <v>121.45</v>
      </c>
      <c r="E61" s="229"/>
      <c r="F61" s="111">
        <f t="shared" si="6"/>
        <v>0</v>
      </c>
    </row>
    <row r="62" spans="1:17" ht="25.5">
      <c r="A62" s="103" t="s">
        <v>112</v>
      </c>
      <c r="B62" s="199" t="s">
        <v>113</v>
      </c>
      <c r="C62" s="109" t="s">
        <v>154</v>
      </c>
      <c r="D62" s="200">
        <v>422</v>
      </c>
      <c r="E62" s="229"/>
      <c r="F62" s="113">
        <f t="shared" si="6"/>
        <v>0</v>
      </c>
    </row>
    <row r="63" spans="1:17" ht="25.5">
      <c r="A63" s="103" t="s">
        <v>114</v>
      </c>
      <c r="B63" s="136" t="s">
        <v>145</v>
      </c>
      <c r="C63" s="109" t="s">
        <v>154</v>
      </c>
      <c r="D63" s="200">
        <v>422</v>
      </c>
      <c r="E63" s="230"/>
      <c r="F63" s="113">
        <f t="shared" si="6"/>
        <v>0</v>
      </c>
    </row>
    <row r="64" spans="1:17" ht="25.5">
      <c r="A64" s="103" t="s">
        <v>115</v>
      </c>
      <c r="B64" s="136" t="s">
        <v>146</v>
      </c>
      <c r="C64" s="109" t="s">
        <v>154</v>
      </c>
      <c r="D64" s="200">
        <v>422</v>
      </c>
      <c r="E64" s="230"/>
      <c r="F64" s="113">
        <f t="shared" si="6"/>
        <v>0</v>
      </c>
      <c r="G64" s="238"/>
      <c r="H64" s="239"/>
      <c r="I64" s="239"/>
      <c r="J64" s="239"/>
      <c r="K64" s="239"/>
      <c r="L64" s="239"/>
      <c r="M64" s="239"/>
      <c r="N64" s="239"/>
    </row>
    <row r="65" spans="1:7" ht="114.75">
      <c r="A65" s="103" t="s">
        <v>116</v>
      </c>
      <c r="B65" s="153" t="s">
        <v>156</v>
      </c>
      <c r="C65" s="109" t="s">
        <v>7</v>
      </c>
      <c r="D65" s="200">
        <v>121.45</v>
      </c>
      <c r="E65" s="216"/>
      <c r="F65" s="111">
        <f t="shared" si="6"/>
        <v>0</v>
      </c>
    </row>
    <row r="66" spans="1:7" ht="51">
      <c r="A66" s="103" t="s">
        <v>117</v>
      </c>
      <c r="B66" s="108" t="s">
        <v>157</v>
      </c>
      <c r="C66" s="109" t="s">
        <v>5</v>
      </c>
      <c r="D66" s="200">
        <v>1</v>
      </c>
      <c r="E66" s="216"/>
      <c r="F66" s="111">
        <f t="shared" si="6"/>
        <v>0</v>
      </c>
    </row>
    <row r="67" spans="1:7" ht="51.75" thickBot="1">
      <c r="A67" s="103" t="s">
        <v>118</v>
      </c>
      <c r="B67" s="108" t="s">
        <v>9</v>
      </c>
      <c r="C67" s="109" t="s">
        <v>4</v>
      </c>
      <c r="D67" s="200">
        <v>6</v>
      </c>
      <c r="E67" s="216"/>
      <c r="F67" s="111">
        <f t="shared" si="6"/>
        <v>0</v>
      </c>
    </row>
    <row r="68" spans="1:7" ht="13.5" thickBot="1">
      <c r="A68" s="90" t="s">
        <v>119</v>
      </c>
      <c r="B68" s="91" t="s">
        <v>120</v>
      </c>
      <c r="C68" s="202"/>
      <c r="D68" s="203"/>
      <c r="E68" s="204"/>
      <c r="F68" s="92">
        <f>SUM(F56:F67)</f>
        <v>0</v>
      </c>
      <c r="G68" s="205"/>
    </row>
    <row r="69" spans="1:7">
      <c r="A69" s="93"/>
      <c r="B69" s="94"/>
      <c r="C69" s="6"/>
      <c r="D69" s="8"/>
      <c r="E69" s="206"/>
      <c r="F69" s="95"/>
      <c r="G69" s="205"/>
    </row>
  </sheetData>
  <sheetProtection algorithmName="SHA-512" hashValue="45iHGMgvz3d84XAQLAwLCriNNhKAgOaNxMyTs5OWopRExUEDMul1wO4bi5xuXWR9WtXZukpNHnKU92jrthixLg==" saltValue="QHL7mQQBWNTOvUH0QOXWlw==" spinCount="100000" sheet="1" objects="1" scenarios="1"/>
  <mergeCells count="8">
    <mergeCell ref="G35:K35"/>
    <mergeCell ref="G50:Q50"/>
    <mergeCell ref="G64:N64"/>
    <mergeCell ref="G4:N4"/>
    <mergeCell ref="G29:P29"/>
    <mergeCell ref="G31:K31"/>
    <mergeCell ref="G32:N32"/>
    <mergeCell ref="G33:O33"/>
  </mergeCells>
  <phoneticPr fontId="40" type="noConversion"/>
  <pageMargins left="0.70866141732283461" right="0.70866141732283461" top="0.74803149606299213" bottom="0.74803149606299213" header="0.31496062992125984" footer="0.31496062992125984"/>
  <pageSetup paperSize="9" firstPageNumber="2" fitToHeight="0" orientation="portrait" horizontalDpi="4294967293" verticalDpi="4294967293" r:id="rId1"/>
  <headerFooter alignWithMargins="0">
    <oddHeader xml:space="preserve">&amp;R&amp;8
</oddHeader>
    <oddFooter>&amp;C&amp;8&amp;P/&amp;N</oddFooter>
  </headerFooter>
  <rowBreaks count="5" manualBreakCount="5">
    <brk id="13" max="16383" man="1"/>
    <brk id="27" max="5" man="1"/>
    <brk id="36" max="5" man="1"/>
    <brk id="45" max="5" man="1"/>
    <brk id="5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83D3A-DD0E-482A-AA7F-F0BB40DB32E0}">
  <sheetPr>
    <tabColor rgb="FFFFC000"/>
    <pageSetUpPr fitToPage="1"/>
  </sheetPr>
  <dimension ref="A1:Q63"/>
  <sheetViews>
    <sheetView view="pageBreakPreview" topLeftCell="A53" zoomScaleNormal="100" zoomScaleSheetLayoutView="100" workbookViewId="0">
      <selection activeCell="G60" sqref="G60"/>
    </sheetView>
  </sheetViews>
  <sheetFormatPr defaultColWidth="9.140625" defaultRowHeight="12.75"/>
  <cols>
    <col min="1" max="1" width="6.7109375" style="207" customWidth="1"/>
    <col min="2" max="2" width="42.5703125" style="10" customWidth="1"/>
    <col min="3" max="3" width="6.7109375" style="62" customWidth="1"/>
    <col min="4" max="4" width="7.7109375" style="63" customWidth="1"/>
    <col min="5" max="5" width="10" style="208" customWidth="1"/>
    <col min="6" max="6" width="14.7109375" style="208" customWidth="1"/>
    <col min="7" max="7" width="40.85546875" style="97" customWidth="1"/>
    <col min="8" max="16384" width="9.140625" style="10"/>
  </cols>
  <sheetData>
    <row r="1" spans="1:7" ht="26.25" thickBot="1">
      <c r="A1" s="64" t="s">
        <v>0</v>
      </c>
      <c r="B1" s="65" t="s">
        <v>1</v>
      </c>
      <c r="C1" s="65" t="s">
        <v>2</v>
      </c>
      <c r="D1" s="66" t="s">
        <v>3</v>
      </c>
      <c r="E1" s="67" t="s">
        <v>56</v>
      </c>
      <c r="F1" s="68" t="s">
        <v>57</v>
      </c>
    </row>
    <row r="2" spans="1:7" ht="13.5" thickBot="1">
      <c r="A2" s="69"/>
      <c r="B2" s="96" t="s">
        <v>139</v>
      </c>
      <c r="C2" s="70"/>
      <c r="D2" s="71"/>
      <c r="E2" s="72"/>
      <c r="F2" s="73"/>
    </row>
    <row r="3" spans="1:7" ht="13.5" thickBot="1">
      <c r="A3" s="98"/>
      <c r="B3" s="74" t="s">
        <v>19</v>
      </c>
      <c r="C3" s="99"/>
      <c r="D3" s="100"/>
      <c r="E3" s="101"/>
      <c r="F3" s="102"/>
    </row>
    <row r="4" spans="1:7" ht="38.25">
      <c r="A4" s="103" t="s">
        <v>58</v>
      </c>
      <c r="B4" s="108" t="s">
        <v>35</v>
      </c>
      <c r="C4" s="109" t="s">
        <v>4</v>
      </c>
      <c r="D4" s="110">
        <v>3</v>
      </c>
      <c r="E4" s="216"/>
      <c r="F4" s="111">
        <f t="shared" ref="F4:F9" si="0">D4*E4</f>
        <v>0</v>
      </c>
    </row>
    <row r="5" spans="1:7" ht="25.5">
      <c r="A5" s="103" t="s">
        <v>59</v>
      </c>
      <c r="B5" s="108" t="s">
        <v>26</v>
      </c>
      <c r="C5" s="109" t="s">
        <v>7</v>
      </c>
      <c r="D5" s="110">
        <v>92.27</v>
      </c>
      <c r="E5" s="216"/>
      <c r="F5" s="111">
        <f t="shared" si="0"/>
        <v>0</v>
      </c>
    </row>
    <row r="6" spans="1:7" ht="25.5">
      <c r="A6" s="103" t="s">
        <v>60</v>
      </c>
      <c r="B6" s="108" t="s">
        <v>14</v>
      </c>
      <c r="C6" s="109" t="s">
        <v>4</v>
      </c>
      <c r="D6" s="110">
        <v>4</v>
      </c>
      <c r="E6" s="216"/>
      <c r="F6" s="111">
        <f t="shared" si="0"/>
        <v>0</v>
      </c>
    </row>
    <row r="7" spans="1:7" ht="38.25">
      <c r="A7" s="103" t="s">
        <v>61</v>
      </c>
      <c r="B7" s="108" t="s">
        <v>64</v>
      </c>
      <c r="C7" s="109" t="s">
        <v>4</v>
      </c>
      <c r="D7" s="110">
        <v>1</v>
      </c>
      <c r="E7" s="216"/>
      <c r="F7" s="111">
        <f t="shared" si="0"/>
        <v>0</v>
      </c>
    </row>
    <row r="8" spans="1:7" ht="38.25">
      <c r="A8" s="103" t="s">
        <v>62</v>
      </c>
      <c r="B8" s="112" t="s">
        <v>27</v>
      </c>
      <c r="C8" s="109" t="s">
        <v>7</v>
      </c>
      <c r="D8" s="110">
        <v>184.42</v>
      </c>
      <c r="E8" s="217"/>
      <c r="F8" s="113">
        <f t="shared" si="0"/>
        <v>0</v>
      </c>
      <c r="G8" s="114"/>
    </row>
    <row r="9" spans="1:7" s="115" customFormat="1" ht="39" thickBot="1">
      <c r="A9" s="103" t="s">
        <v>63</v>
      </c>
      <c r="B9" s="108" t="s">
        <v>67</v>
      </c>
      <c r="C9" s="109" t="s">
        <v>154</v>
      </c>
      <c r="D9" s="110">
        <v>307</v>
      </c>
      <c r="E9" s="217"/>
      <c r="F9" s="113">
        <f t="shared" si="0"/>
        <v>0</v>
      </c>
      <c r="G9" s="114"/>
    </row>
    <row r="10" spans="1:7" ht="13.5" thickBot="1">
      <c r="A10" s="75" t="s">
        <v>69</v>
      </c>
      <c r="B10" s="76" t="s">
        <v>70</v>
      </c>
      <c r="C10" s="116"/>
      <c r="D10" s="117"/>
      <c r="E10" s="118"/>
      <c r="F10" s="77">
        <f>SUM(F4:F9)</f>
        <v>0</v>
      </c>
    </row>
    <row r="11" spans="1:7" ht="13.5" thickBot="1">
      <c r="A11" s="119"/>
      <c r="B11" s="78"/>
      <c r="C11" s="120"/>
      <c r="D11" s="121"/>
      <c r="E11" s="122"/>
      <c r="F11" s="123"/>
    </row>
    <row r="12" spans="1:7" ht="13.5" thickBot="1">
      <c r="A12" s="124"/>
      <c r="B12" s="79" t="s">
        <v>20</v>
      </c>
      <c r="C12" s="125"/>
      <c r="D12" s="126"/>
      <c r="E12" s="127"/>
      <c r="F12" s="128"/>
    </row>
    <row r="13" spans="1:7" ht="63.75">
      <c r="A13" s="129"/>
      <c r="B13" s="89" t="s">
        <v>28</v>
      </c>
      <c r="C13" s="130"/>
      <c r="D13" s="131"/>
      <c r="E13" s="132"/>
      <c r="F13" s="133"/>
    </row>
    <row r="14" spans="1:7" ht="51">
      <c r="A14" s="103"/>
      <c r="B14" s="134" t="s">
        <v>13</v>
      </c>
      <c r="C14" s="109"/>
      <c r="D14" s="110"/>
      <c r="E14" s="135"/>
      <c r="F14" s="111"/>
    </row>
    <row r="15" spans="1:7" ht="38.25">
      <c r="A15" s="103" t="s">
        <v>71</v>
      </c>
      <c r="B15" s="136" t="s">
        <v>131</v>
      </c>
      <c r="C15" s="109" t="s">
        <v>155</v>
      </c>
      <c r="D15" s="110">
        <v>153.5</v>
      </c>
      <c r="E15" s="218"/>
      <c r="F15" s="113">
        <f>D15*E15</f>
        <v>0</v>
      </c>
    </row>
    <row r="16" spans="1:7" ht="25.5">
      <c r="A16" s="103" t="s">
        <v>72</v>
      </c>
      <c r="B16" s="108" t="s">
        <v>75</v>
      </c>
      <c r="C16" s="109" t="s">
        <v>155</v>
      </c>
      <c r="D16" s="110">
        <v>5</v>
      </c>
      <c r="E16" s="218"/>
      <c r="F16" s="113">
        <f>D16*E16</f>
        <v>0</v>
      </c>
    </row>
    <row r="17" spans="1:16" ht="51">
      <c r="A17" s="137" t="s">
        <v>73</v>
      </c>
      <c r="B17" s="138" t="s">
        <v>129</v>
      </c>
      <c r="C17" s="139"/>
      <c r="D17" s="140"/>
      <c r="E17" s="141"/>
      <c r="F17" s="142"/>
    </row>
    <row r="18" spans="1:16">
      <c r="A18" s="143"/>
      <c r="B18" s="144" t="s">
        <v>76</v>
      </c>
      <c r="C18" s="145"/>
      <c r="D18" s="146"/>
      <c r="E18" s="147"/>
      <c r="F18" s="148"/>
    </row>
    <row r="19" spans="1:16" ht="14.25">
      <c r="A19" s="129"/>
      <c r="B19" s="149" t="s">
        <v>33</v>
      </c>
      <c r="C19" s="130" t="s">
        <v>155</v>
      </c>
      <c r="D19" s="150">
        <v>244.5</v>
      </c>
      <c r="E19" s="219"/>
      <c r="F19" s="151">
        <f>D19*E19</f>
        <v>0</v>
      </c>
    </row>
    <row r="20" spans="1:16" ht="14.25">
      <c r="A20" s="103"/>
      <c r="B20" s="149" t="s">
        <v>32</v>
      </c>
      <c r="C20" s="130" t="s">
        <v>155</v>
      </c>
      <c r="D20" s="150">
        <v>1.06</v>
      </c>
      <c r="E20" s="219"/>
      <c r="F20" s="151">
        <f>D20*E20</f>
        <v>0</v>
      </c>
    </row>
    <row r="21" spans="1:16" ht="38.25">
      <c r="A21" s="103" t="s">
        <v>74</v>
      </c>
      <c r="B21" s="108" t="s">
        <v>15</v>
      </c>
      <c r="C21" s="109" t="s">
        <v>154</v>
      </c>
      <c r="D21" s="110">
        <v>369.08</v>
      </c>
      <c r="E21" s="220"/>
      <c r="F21" s="113">
        <f t="shared" ref="F21:F30" si="1">D21*E21</f>
        <v>0</v>
      </c>
    </row>
    <row r="22" spans="1:16" ht="76.5">
      <c r="A22" s="103" t="s">
        <v>132</v>
      </c>
      <c r="B22" s="108" t="s">
        <v>130</v>
      </c>
      <c r="C22" s="109" t="s">
        <v>4</v>
      </c>
      <c r="D22" s="110">
        <v>5</v>
      </c>
      <c r="E22" s="221"/>
      <c r="F22" s="113">
        <f t="shared" si="1"/>
        <v>0</v>
      </c>
    </row>
    <row r="23" spans="1:16" ht="38.25">
      <c r="A23" s="103" t="s">
        <v>133</v>
      </c>
      <c r="B23" s="108" t="s">
        <v>25</v>
      </c>
      <c r="C23" s="109" t="s">
        <v>154</v>
      </c>
      <c r="D23" s="110">
        <v>138.41</v>
      </c>
      <c r="E23" s="220"/>
      <c r="F23" s="113">
        <f t="shared" si="1"/>
        <v>0</v>
      </c>
    </row>
    <row r="24" spans="1:16" ht="51">
      <c r="A24" s="103" t="s">
        <v>77</v>
      </c>
      <c r="B24" s="136" t="s">
        <v>36</v>
      </c>
      <c r="C24" s="109" t="s">
        <v>155</v>
      </c>
      <c r="D24" s="110">
        <v>20.190000000000001</v>
      </c>
      <c r="E24" s="220"/>
      <c r="F24" s="113">
        <f t="shared" si="1"/>
        <v>0</v>
      </c>
    </row>
    <row r="25" spans="1:16" ht="63.75">
      <c r="A25" s="103" t="s">
        <v>78</v>
      </c>
      <c r="B25" s="136" t="s">
        <v>42</v>
      </c>
      <c r="C25" s="109" t="s">
        <v>155</v>
      </c>
      <c r="D25" s="110">
        <v>32.299999999999997</v>
      </c>
      <c r="E25" s="220"/>
      <c r="F25" s="113">
        <f t="shared" si="1"/>
        <v>0</v>
      </c>
    </row>
    <row r="26" spans="1:16" ht="89.25">
      <c r="A26" s="103" t="s">
        <v>79</v>
      </c>
      <c r="B26" s="108" t="s">
        <v>10</v>
      </c>
      <c r="C26" s="109" t="s">
        <v>155</v>
      </c>
      <c r="D26" s="110">
        <v>154.76</v>
      </c>
      <c r="E26" s="220"/>
      <c r="F26" s="113">
        <f t="shared" si="1"/>
        <v>0</v>
      </c>
      <c r="G26" s="238"/>
      <c r="H26" s="242"/>
      <c r="I26" s="242"/>
      <c r="J26" s="242"/>
      <c r="K26" s="242"/>
      <c r="L26" s="242"/>
      <c r="M26" s="242"/>
      <c r="N26" s="242"/>
      <c r="O26" s="242"/>
      <c r="P26" s="242"/>
    </row>
    <row r="27" spans="1:16" ht="51">
      <c r="A27" s="103" t="s">
        <v>80</v>
      </c>
      <c r="B27" s="153" t="s">
        <v>134</v>
      </c>
      <c r="C27" s="109" t="s">
        <v>155</v>
      </c>
      <c r="D27" s="110">
        <v>92.1</v>
      </c>
      <c r="E27" s="218"/>
      <c r="F27" s="113">
        <f t="shared" si="1"/>
        <v>0</v>
      </c>
      <c r="G27" s="154"/>
      <c r="H27" s="155"/>
      <c r="I27" s="155"/>
      <c r="J27" s="155"/>
      <c r="K27" s="155"/>
      <c r="L27" s="155"/>
      <c r="M27" s="155"/>
      <c r="N27" s="155"/>
      <c r="O27" s="155"/>
      <c r="P27" s="155"/>
    </row>
    <row r="28" spans="1:16" ht="38.25">
      <c r="A28" s="103" t="s">
        <v>81</v>
      </c>
      <c r="B28" s="153" t="s">
        <v>135</v>
      </c>
      <c r="C28" s="109" t="s">
        <v>155</v>
      </c>
      <c r="D28" s="110">
        <v>61.4</v>
      </c>
      <c r="E28" s="218"/>
      <c r="F28" s="113">
        <f t="shared" si="1"/>
        <v>0</v>
      </c>
      <c r="G28" s="238"/>
      <c r="H28" s="239"/>
      <c r="I28" s="239"/>
      <c r="J28" s="239"/>
      <c r="K28" s="239"/>
    </row>
    <row r="29" spans="1:16" ht="38.25">
      <c r="A29" s="103" t="s">
        <v>82</v>
      </c>
      <c r="B29" s="108" t="s">
        <v>84</v>
      </c>
      <c r="C29" s="109" t="s">
        <v>7</v>
      </c>
      <c r="D29" s="110">
        <v>92.27</v>
      </c>
      <c r="E29" s="218"/>
      <c r="F29" s="113">
        <f t="shared" si="1"/>
        <v>0</v>
      </c>
      <c r="G29" s="238"/>
      <c r="H29" s="239"/>
      <c r="I29" s="239"/>
      <c r="J29" s="239"/>
      <c r="K29" s="239"/>
      <c r="L29" s="239"/>
      <c r="M29" s="239"/>
      <c r="N29" s="239"/>
    </row>
    <row r="30" spans="1:16" ht="38.25">
      <c r="A30" s="103" t="s">
        <v>83</v>
      </c>
      <c r="B30" s="108" t="s">
        <v>30</v>
      </c>
      <c r="C30" s="109" t="s">
        <v>155</v>
      </c>
      <c r="D30" s="110">
        <v>227.72</v>
      </c>
      <c r="E30" s="218"/>
      <c r="F30" s="113">
        <f t="shared" si="1"/>
        <v>0</v>
      </c>
      <c r="G30" s="238"/>
      <c r="H30" s="239"/>
      <c r="I30" s="239"/>
      <c r="J30" s="239"/>
      <c r="K30" s="239"/>
      <c r="L30" s="239"/>
      <c r="M30" s="239"/>
      <c r="N30" s="239"/>
      <c r="O30" s="239"/>
    </row>
    <row r="31" spans="1:16" ht="38.25">
      <c r="A31" s="103" t="s">
        <v>85</v>
      </c>
      <c r="B31" s="108" t="s">
        <v>11</v>
      </c>
      <c r="C31" s="109" t="s">
        <v>154</v>
      </c>
      <c r="D31" s="110">
        <v>307</v>
      </c>
      <c r="E31" s="218"/>
      <c r="F31" s="113">
        <f t="shared" ref="F31:F32" si="2">D31*E31</f>
        <v>0</v>
      </c>
      <c r="G31" s="154"/>
      <c r="H31" s="156"/>
      <c r="I31" s="156"/>
      <c r="J31" s="156"/>
      <c r="K31" s="156"/>
      <c r="L31" s="156"/>
      <c r="M31" s="156"/>
      <c r="N31" s="156"/>
      <c r="O31" s="156"/>
    </row>
    <row r="32" spans="1:16" s="115" customFormat="1" ht="39" thickBot="1">
      <c r="A32" s="103" t="s">
        <v>86</v>
      </c>
      <c r="B32" s="157" t="s">
        <v>147</v>
      </c>
      <c r="C32" s="158" t="s">
        <v>7</v>
      </c>
      <c r="D32" s="159">
        <v>92.3</v>
      </c>
      <c r="E32" s="222"/>
      <c r="F32" s="160">
        <f t="shared" si="2"/>
        <v>0</v>
      </c>
      <c r="G32" s="238"/>
      <c r="H32" s="239"/>
      <c r="I32" s="239"/>
      <c r="J32" s="239"/>
      <c r="K32" s="239"/>
    </row>
    <row r="33" spans="1:17" ht="13.5" thickBot="1">
      <c r="A33" s="80" t="s">
        <v>89</v>
      </c>
      <c r="B33" s="81" t="s">
        <v>90</v>
      </c>
      <c r="C33" s="161"/>
      <c r="D33" s="162"/>
      <c r="E33" s="163"/>
      <c r="F33" s="82">
        <f>SUM(F15:F32)</f>
        <v>0</v>
      </c>
    </row>
    <row r="34" spans="1:17" ht="13.5" thickBot="1">
      <c r="A34" s="164"/>
      <c r="B34" s="78"/>
      <c r="C34" s="120"/>
      <c r="D34" s="121"/>
      <c r="E34" s="122"/>
      <c r="F34" s="165"/>
    </row>
    <row r="35" spans="1:17" ht="13.5" thickBot="1">
      <c r="A35" s="166"/>
      <c r="B35" s="83" t="s">
        <v>21</v>
      </c>
      <c r="C35" s="167"/>
      <c r="D35" s="168"/>
      <c r="E35" s="169"/>
      <c r="F35" s="170"/>
    </row>
    <row r="36" spans="1:17" ht="63.75">
      <c r="A36" s="129"/>
      <c r="B36" s="171" t="s">
        <v>12</v>
      </c>
      <c r="C36" s="105"/>
      <c r="D36" s="106"/>
      <c r="E36" s="172"/>
      <c r="F36" s="173"/>
    </row>
    <row r="37" spans="1:17" ht="51">
      <c r="A37" s="129"/>
      <c r="B37" s="134" t="s">
        <v>13</v>
      </c>
      <c r="C37" s="109"/>
      <c r="D37" s="110"/>
      <c r="E37" s="152"/>
      <c r="F37" s="174"/>
    </row>
    <row r="38" spans="1:17" ht="63.75">
      <c r="A38" s="103"/>
      <c r="B38" s="134" t="s">
        <v>91</v>
      </c>
      <c r="C38" s="109"/>
      <c r="D38" s="110"/>
      <c r="E38" s="152"/>
      <c r="F38" s="174"/>
    </row>
    <row r="39" spans="1:17" ht="76.5">
      <c r="A39" s="103" t="s">
        <v>92</v>
      </c>
      <c r="B39" s="108" t="s">
        <v>41</v>
      </c>
      <c r="C39" s="109" t="s">
        <v>7</v>
      </c>
      <c r="D39" s="110">
        <v>92.27</v>
      </c>
      <c r="E39" s="223"/>
      <c r="F39" s="175">
        <f t="shared" ref="F39:F46" si="3">D39*E39</f>
        <v>0</v>
      </c>
    </row>
    <row r="40" spans="1:17" ht="38.25">
      <c r="A40" s="210" t="s">
        <v>93</v>
      </c>
      <c r="B40" s="209" t="s">
        <v>150</v>
      </c>
      <c r="C40" s="158" t="s">
        <v>4</v>
      </c>
      <c r="D40" s="211">
        <v>1</v>
      </c>
      <c r="E40" s="231"/>
      <c r="F40" s="182">
        <f t="shared" si="3"/>
        <v>0</v>
      </c>
    </row>
    <row r="41" spans="1:17" ht="216.75">
      <c r="A41" s="137" t="s">
        <v>94</v>
      </c>
      <c r="B41" s="176" t="s">
        <v>136</v>
      </c>
      <c r="C41" s="139"/>
      <c r="D41" s="140"/>
      <c r="E41" s="177"/>
      <c r="F41" s="178"/>
    </row>
    <row r="42" spans="1:17">
      <c r="A42" s="143"/>
      <c r="B42" s="179" t="s">
        <v>16</v>
      </c>
      <c r="C42" s="180" t="s">
        <v>4</v>
      </c>
      <c r="D42" s="181">
        <v>4</v>
      </c>
      <c r="E42" s="224"/>
      <c r="F42" s="182">
        <f t="shared" si="3"/>
        <v>0</v>
      </c>
    </row>
    <row r="43" spans="1:17" ht="102">
      <c r="A43" s="103" t="s">
        <v>95</v>
      </c>
      <c r="B43" s="108" t="s">
        <v>38</v>
      </c>
      <c r="C43" s="109" t="s">
        <v>4</v>
      </c>
      <c r="D43" s="110">
        <v>3</v>
      </c>
      <c r="E43" s="221"/>
      <c r="F43" s="185">
        <f t="shared" si="3"/>
        <v>0</v>
      </c>
    </row>
    <row r="44" spans="1:17" ht="51">
      <c r="A44" s="103" t="s">
        <v>97</v>
      </c>
      <c r="B44" s="108" t="s">
        <v>39</v>
      </c>
      <c r="C44" s="109" t="s">
        <v>4</v>
      </c>
      <c r="D44" s="110">
        <v>3</v>
      </c>
      <c r="E44" s="221"/>
      <c r="F44" s="185">
        <f t="shared" si="3"/>
        <v>0</v>
      </c>
    </row>
    <row r="45" spans="1:17" ht="38.25">
      <c r="A45" s="103" t="s">
        <v>98</v>
      </c>
      <c r="B45" s="186" t="s">
        <v>137</v>
      </c>
      <c r="C45" s="180" t="s">
        <v>4</v>
      </c>
      <c r="D45" s="187">
        <v>3</v>
      </c>
      <c r="E45" s="226"/>
      <c r="F45" s="188">
        <f t="shared" si="3"/>
        <v>0</v>
      </c>
      <c r="G45" s="114"/>
    </row>
    <row r="46" spans="1:17" s="115" customFormat="1" ht="102.75" thickBot="1">
      <c r="A46" s="103" t="s">
        <v>99</v>
      </c>
      <c r="B46" s="108" t="s">
        <v>34</v>
      </c>
      <c r="C46" s="109" t="s">
        <v>7</v>
      </c>
      <c r="D46" s="110">
        <v>21</v>
      </c>
      <c r="E46" s="221"/>
      <c r="F46" s="185">
        <f t="shared" si="3"/>
        <v>0</v>
      </c>
      <c r="G46" s="238"/>
      <c r="H46" s="239"/>
      <c r="I46" s="239"/>
      <c r="J46" s="239"/>
      <c r="K46" s="239"/>
      <c r="L46" s="239"/>
      <c r="M46" s="239"/>
      <c r="N46" s="239"/>
      <c r="O46" s="239"/>
      <c r="P46" s="239"/>
      <c r="Q46" s="239"/>
    </row>
    <row r="47" spans="1:17" ht="13.5" thickBot="1">
      <c r="A47" s="84" t="s">
        <v>101</v>
      </c>
      <c r="B47" s="85" t="s">
        <v>102</v>
      </c>
      <c r="C47" s="189"/>
      <c r="D47" s="190"/>
      <c r="E47" s="191"/>
      <c r="F47" s="86">
        <f>SUM(F39:F46)</f>
        <v>0</v>
      </c>
    </row>
    <row r="48" spans="1:17" ht="13.5" thickBot="1">
      <c r="A48" s="164"/>
      <c r="B48" s="87"/>
      <c r="C48" s="192"/>
      <c r="D48" s="193"/>
      <c r="E48" s="165"/>
      <c r="F48" s="165"/>
    </row>
    <row r="49" spans="1:14" ht="13.5" thickBot="1">
      <c r="A49" s="124"/>
      <c r="B49" s="88" t="s">
        <v>22</v>
      </c>
      <c r="C49" s="194"/>
      <c r="D49" s="195"/>
      <c r="E49" s="196"/>
      <c r="F49" s="197"/>
    </row>
    <row r="50" spans="1:14" ht="76.5">
      <c r="A50" s="103"/>
      <c r="B50" s="89" t="s">
        <v>6</v>
      </c>
      <c r="C50" s="130"/>
      <c r="D50" s="131"/>
      <c r="E50" s="132"/>
      <c r="F50" s="198"/>
    </row>
    <row r="51" spans="1:14" ht="25.5">
      <c r="A51" s="103" t="s">
        <v>103</v>
      </c>
      <c r="B51" s="108" t="s">
        <v>23</v>
      </c>
      <c r="C51" s="109" t="s">
        <v>8</v>
      </c>
      <c r="D51" s="110">
        <v>4</v>
      </c>
      <c r="E51" s="227"/>
      <c r="F51" s="111">
        <f t="shared" ref="F51:F61" si="4">D51*E51</f>
        <v>0</v>
      </c>
    </row>
    <row r="52" spans="1:14" ht="25.5">
      <c r="A52" s="103" t="s">
        <v>104</v>
      </c>
      <c r="B52" s="108" t="s">
        <v>40</v>
      </c>
      <c r="C52" s="109" t="s">
        <v>18</v>
      </c>
      <c r="D52" s="110">
        <v>8</v>
      </c>
      <c r="E52" s="228"/>
      <c r="F52" s="111">
        <f t="shared" si="4"/>
        <v>0</v>
      </c>
    </row>
    <row r="53" spans="1:14" ht="25.5">
      <c r="A53" s="103" t="s">
        <v>105</v>
      </c>
      <c r="B53" s="199" t="s">
        <v>24</v>
      </c>
      <c r="C53" s="109" t="s">
        <v>7</v>
      </c>
      <c r="D53" s="200">
        <v>92.27</v>
      </c>
      <c r="E53" s="229"/>
      <c r="F53" s="111">
        <f t="shared" si="4"/>
        <v>0</v>
      </c>
    </row>
    <row r="54" spans="1:14" ht="38.25">
      <c r="A54" s="103" t="s">
        <v>106</v>
      </c>
      <c r="B54" s="199" t="s">
        <v>107</v>
      </c>
      <c r="C54" s="109" t="s">
        <v>7</v>
      </c>
      <c r="D54" s="110">
        <v>92.27</v>
      </c>
      <c r="E54" s="228"/>
      <c r="F54" s="111">
        <f t="shared" si="4"/>
        <v>0</v>
      </c>
    </row>
    <row r="55" spans="1:14" ht="38.25">
      <c r="A55" s="103" t="s">
        <v>108</v>
      </c>
      <c r="B55" s="201" t="s">
        <v>109</v>
      </c>
      <c r="C55" s="109" t="s">
        <v>4</v>
      </c>
      <c r="D55" s="200">
        <v>4</v>
      </c>
      <c r="E55" s="229"/>
      <c r="F55" s="111">
        <f t="shared" si="4"/>
        <v>0</v>
      </c>
    </row>
    <row r="56" spans="1:14" ht="51">
      <c r="A56" s="103" t="s">
        <v>110</v>
      </c>
      <c r="B56" s="201" t="s">
        <v>111</v>
      </c>
      <c r="C56" s="109" t="s">
        <v>7</v>
      </c>
      <c r="D56" s="200">
        <v>92.27</v>
      </c>
      <c r="E56" s="229"/>
      <c r="F56" s="111">
        <f t="shared" si="4"/>
        <v>0</v>
      </c>
    </row>
    <row r="57" spans="1:14" ht="25.5">
      <c r="A57" s="103" t="s">
        <v>112</v>
      </c>
      <c r="B57" s="199" t="s">
        <v>113</v>
      </c>
      <c r="C57" s="109" t="s">
        <v>154</v>
      </c>
      <c r="D57" s="200">
        <v>307</v>
      </c>
      <c r="E57" s="229"/>
      <c r="F57" s="113">
        <f t="shared" si="4"/>
        <v>0</v>
      </c>
    </row>
    <row r="58" spans="1:14" ht="25.5">
      <c r="A58" s="103" t="s">
        <v>114</v>
      </c>
      <c r="B58" s="136" t="s">
        <v>148</v>
      </c>
      <c r="C58" s="109" t="s">
        <v>154</v>
      </c>
      <c r="D58" s="200">
        <v>307</v>
      </c>
      <c r="E58" s="230"/>
      <c r="F58" s="113">
        <f t="shared" si="4"/>
        <v>0</v>
      </c>
    </row>
    <row r="59" spans="1:14" ht="25.5">
      <c r="A59" s="103" t="s">
        <v>115</v>
      </c>
      <c r="B59" s="136" t="s">
        <v>146</v>
      </c>
      <c r="C59" s="109" t="s">
        <v>154</v>
      </c>
      <c r="D59" s="200">
        <v>307</v>
      </c>
      <c r="E59" s="230"/>
      <c r="F59" s="113">
        <f t="shared" si="4"/>
        <v>0</v>
      </c>
      <c r="G59" s="238"/>
      <c r="H59" s="239"/>
      <c r="I59" s="239"/>
      <c r="J59" s="239"/>
      <c r="K59" s="239"/>
      <c r="L59" s="239"/>
      <c r="M59" s="239"/>
      <c r="N59" s="239"/>
    </row>
    <row r="60" spans="1:14" ht="114.75">
      <c r="A60" s="103" t="s">
        <v>116</v>
      </c>
      <c r="B60" s="153" t="s">
        <v>156</v>
      </c>
      <c r="C60" s="109" t="s">
        <v>7</v>
      </c>
      <c r="D60" s="200">
        <v>92.27</v>
      </c>
      <c r="E60" s="216"/>
      <c r="F60" s="111">
        <f t="shared" si="4"/>
        <v>0</v>
      </c>
    </row>
    <row r="61" spans="1:14" ht="51.75" thickBot="1">
      <c r="A61" s="103" t="s">
        <v>117</v>
      </c>
      <c r="B61" s="108" t="s">
        <v>9</v>
      </c>
      <c r="C61" s="109" t="s">
        <v>4</v>
      </c>
      <c r="D61" s="200">
        <v>1</v>
      </c>
      <c r="E61" s="216"/>
      <c r="F61" s="111">
        <f t="shared" si="4"/>
        <v>0</v>
      </c>
    </row>
    <row r="62" spans="1:14" ht="13.5" thickBot="1">
      <c r="A62" s="90" t="s">
        <v>119</v>
      </c>
      <c r="B62" s="91" t="s">
        <v>120</v>
      </c>
      <c r="C62" s="202"/>
      <c r="D62" s="203"/>
      <c r="E62" s="204"/>
      <c r="F62" s="92">
        <f>SUM(F51:F61)</f>
        <v>0</v>
      </c>
      <c r="G62" s="205"/>
    </row>
    <row r="63" spans="1:14">
      <c r="A63" s="93"/>
      <c r="B63" s="94"/>
      <c r="C63" s="6"/>
      <c r="D63" s="8"/>
      <c r="E63" s="206"/>
      <c r="F63" s="95"/>
      <c r="G63" s="205"/>
    </row>
  </sheetData>
  <sheetProtection algorithmName="SHA-512" hashValue="8uoLTNcN8HyJgb9H6Nx2yzzf04vavzUgEINFMIX9G9ezQ1PG0w4LXRwFSjgYneeI67u8DEnARNq4awc9RZQVLg==" saltValue="uZNFkmtoRBbsaztEU4BeUw==" spinCount="100000" sheet="1" objects="1" scenarios="1"/>
  <mergeCells count="7">
    <mergeCell ref="G46:Q46"/>
    <mergeCell ref="G59:N59"/>
    <mergeCell ref="G26:P26"/>
    <mergeCell ref="G28:K28"/>
    <mergeCell ref="G29:N29"/>
    <mergeCell ref="G30:O30"/>
    <mergeCell ref="G32:K32"/>
  </mergeCells>
  <phoneticPr fontId="40" type="noConversion"/>
  <pageMargins left="0.70866141732283461" right="0.70866141732283461" top="0.74803149606299213" bottom="0.74803149606299213" header="0.31496062992125984" footer="0.31496062992125984"/>
  <pageSetup paperSize="9" firstPageNumber="2" fitToHeight="0" orientation="portrait" horizontalDpi="4294967293" verticalDpi="4294967293" r:id="rId1"/>
  <headerFooter alignWithMargins="0">
    <oddHeader xml:space="preserve">&amp;R&amp;8
</oddHeader>
    <oddFooter>&amp;C&amp;8&amp;P/&amp;N</oddFooter>
  </headerFooter>
  <rowBreaks count="1" manualBreakCount="1">
    <brk id="3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E1C35-61BC-4213-82ED-2890478AE032}">
  <sheetPr>
    <tabColor rgb="FFFFC000"/>
    <pageSetUpPr fitToPage="1"/>
  </sheetPr>
  <dimension ref="A1:P59"/>
  <sheetViews>
    <sheetView tabSelected="1" view="pageBreakPreview" topLeftCell="A25" zoomScaleNormal="100" zoomScaleSheetLayoutView="100" workbookViewId="0">
      <selection activeCell="C32" sqref="C32"/>
    </sheetView>
  </sheetViews>
  <sheetFormatPr defaultColWidth="9.140625" defaultRowHeight="12.75"/>
  <cols>
    <col min="1" max="1" width="6.7109375" style="207" customWidth="1"/>
    <col min="2" max="2" width="43.42578125" style="10" customWidth="1"/>
    <col min="3" max="3" width="6.7109375" style="62" customWidth="1"/>
    <col min="4" max="4" width="7.7109375" style="63" customWidth="1"/>
    <col min="5" max="5" width="10" style="208" customWidth="1"/>
    <col min="6" max="6" width="14.7109375" style="208" customWidth="1"/>
    <col min="7" max="7" width="40.85546875" style="97" customWidth="1"/>
    <col min="8" max="16384" width="9.140625" style="10"/>
  </cols>
  <sheetData>
    <row r="1" spans="1:7" ht="26.25" thickBot="1">
      <c r="A1" s="64" t="s">
        <v>0</v>
      </c>
      <c r="B1" s="65" t="s">
        <v>1</v>
      </c>
      <c r="C1" s="65" t="s">
        <v>2</v>
      </c>
      <c r="D1" s="66" t="s">
        <v>3</v>
      </c>
      <c r="E1" s="67" t="s">
        <v>56</v>
      </c>
      <c r="F1" s="68" t="s">
        <v>57</v>
      </c>
    </row>
    <row r="2" spans="1:7" ht="13.5" thickBot="1">
      <c r="A2" s="69"/>
      <c r="B2" s="96" t="s">
        <v>141</v>
      </c>
      <c r="C2" s="70"/>
      <c r="D2" s="71"/>
      <c r="E2" s="72"/>
      <c r="F2" s="73"/>
    </row>
    <row r="3" spans="1:7" ht="13.5" thickBot="1">
      <c r="A3" s="98"/>
      <c r="B3" s="74" t="s">
        <v>19</v>
      </c>
      <c r="C3" s="99"/>
      <c r="D3" s="100"/>
      <c r="E3" s="101"/>
      <c r="F3" s="102"/>
    </row>
    <row r="4" spans="1:7" ht="25.5">
      <c r="A4" s="103" t="s">
        <v>58</v>
      </c>
      <c r="B4" s="108" t="s">
        <v>26</v>
      </c>
      <c r="C4" s="109" t="s">
        <v>7</v>
      </c>
      <c r="D4" s="110">
        <v>16.399999999999999</v>
      </c>
      <c r="E4" s="216"/>
      <c r="F4" s="111">
        <f t="shared" ref="F4:F9" si="0">D4*E4</f>
        <v>0</v>
      </c>
    </row>
    <row r="5" spans="1:7" ht="25.5">
      <c r="A5" s="103" t="s">
        <v>59</v>
      </c>
      <c r="B5" s="108" t="s">
        <v>14</v>
      </c>
      <c r="C5" s="109" t="s">
        <v>4</v>
      </c>
      <c r="D5" s="110">
        <v>2</v>
      </c>
      <c r="E5" s="216"/>
      <c r="F5" s="111">
        <f t="shared" si="0"/>
        <v>0</v>
      </c>
    </row>
    <row r="6" spans="1:7" ht="38.25">
      <c r="A6" s="103" t="s">
        <v>60</v>
      </c>
      <c r="B6" s="108" t="s">
        <v>64</v>
      </c>
      <c r="C6" s="109" t="s">
        <v>4</v>
      </c>
      <c r="D6" s="110">
        <v>1</v>
      </c>
      <c r="E6" s="216"/>
      <c r="F6" s="111">
        <f t="shared" si="0"/>
        <v>0</v>
      </c>
    </row>
    <row r="7" spans="1:7" ht="38.25">
      <c r="A7" s="103" t="s">
        <v>61</v>
      </c>
      <c r="B7" s="112" t="s">
        <v>27</v>
      </c>
      <c r="C7" s="109" t="s">
        <v>7</v>
      </c>
      <c r="D7" s="110">
        <v>16</v>
      </c>
      <c r="E7" s="217"/>
      <c r="F7" s="113">
        <f t="shared" si="0"/>
        <v>0</v>
      </c>
      <c r="G7" s="114"/>
    </row>
    <row r="8" spans="1:7" ht="38.25">
      <c r="A8" s="103" t="s">
        <v>62</v>
      </c>
      <c r="B8" s="108" t="s">
        <v>67</v>
      </c>
      <c r="C8" s="109" t="s">
        <v>154</v>
      </c>
      <c r="D8" s="110">
        <v>5</v>
      </c>
      <c r="E8" s="217"/>
      <c r="F8" s="113">
        <f t="shared" ref="F8" si="1">D8*E8</f>
        <v>0</v>
      </c>
      <c r="G8" s="114"/>
    </row>
    <row r="9" spans="1:7" s="115" customFormat="1" ht="39" thickBot="1">
      <c r="A9" s="103" t="s">
        <v>63</v>
      </c>
      <c r="B9" s="212" t="s">
        <v>142</v>
      </c>
      <c r="C9" s="109" t="s">
        <v>7</v>
      </c>
      <c r="D9" s="110">
        <v>15.4</v>
      </c>
      <c r="E9" s="217"/>
      <c r="F9" s="113">
        <f t="shared" si="0"/>
        <v>0</v>
      </c>
      <c r="G9" s="114"/>
    </row>
    <row r="10" spans="1:7" ht="13.5" thickBot="1">
      <c r="A10" s="75" t="s">
        <v>69</v>
      </c>
      <c r="B10" s="76" t="s">
        <v>70</v>
      </c>
      <c r="C10" s="116"/>
      <c r="D10" s="117"/>
      <c r="E10" s="118"/>
      <c r="F10" s="77">
        <f>SUM(F4:F9)</f>
        <v>0</v>
      </c>
    </row>
    <row r="11" spans="1:7" ht="13.5" thickBot="1">
      <c r="A11" s="119"/>
      <c r="B11" s="78"/>
      <c r="C11" s="120"/>
      <c r="D11" s="121"/>
      <c r="E11" s="122"/>
      <c r="F11" s="123"/>
    </row>
    <row r="12" spans="1:7" ht="13.5" thickBot="1">
      <c r="A12" s="124"/>
      <c r="B12" s="79" t="s">
        <v>20</v>
      </c>
      <c r="C12" s="125"/>
      <c r="D12" s="126"/>
      <c r="E12" s="127"/>
      <c r="F12" s="128"/>
    </row>
    <row r="13" spans="1:7" ht="63.75">
      <c r="A13" s="129"/>
      <c r="B13" s="89" t="s">
        <v>28</v>
      </c>
      <c r="C13" s="130"/>
      <c r="D13" s="131"/>
      <c r="E13" s="132"/>
      <c r="F13" s="133"/>
    </row>
    <row r="14" spans="1:7" ht="38.25">
      <c r="A14" s="103"/>
      <c r="B14" s="134" t="s">
        <v>13</v>
      </c>
      <c r="C14" s="109"/>
      <c r="D14" s="110"/>
      <c r="E14" s="135"/>
      <c r="F14" s="111"/>
    </row>
    <row r="15" spans="1:7" ht="38.25">
      <c r="A15" s="103" t="s">
        <v>71</v>
      </c>
      <c r="B15" s="213" t="s">
        <v>29</v>
      </c>
      <c r="C15" s="109" t="s">
        <v>155</v>
      </c>
      <c r="D15" s="110">
        <v>3.89</v>
      </c>
      <c r="E15" s="218"/>
      <c r="F15" s="113">
        <f>D15*E15</f>
        <v>0</v>
      </c>
    </row>
    <row r="16" spans="1:7" ht="38.25">
      <c r="A16" s="103" t="s">
        <v>72</v>
      </c>
      <c r="B16" s="136" t="s">
        <v>131</v>
      </c>
      <c r="C16" s="109" t="s">
        <v>155</v>
      </c>
      <c r="D16" s="110">
        <v>2.5</v>
      </c>
      <c r="E16" s="218"/>
      <c r="F16" s="113">
        <f>D16*E16</f>
        <v>0</v>
      </c>
    </row>
    <row r="17" spans="1:16" ht="25.5">
      <c r="A17" s="103" t="s">
        <v>73</v>
      </c>
      <c r="B17" s="108" t="s">
        <v>75</v>
      </c>
      <c r="C17" s="109" t="s">
        <v>155</v>
      </c>
      <c r="D17" s="110">
        <v>2</v>
      </c>
      <c r="E17" s="218"/>
      <c r="F17" s="113">
        <f>D17*E17</f>
        <v>0</v>
      </c>
    </row>
    <row r="18" spans="1:16" ht="51">
      <c r="A18" s="137" t="s">
        <v>74</v>
      </c>
      <c r="B18" s="138" t="s">
        <v>129</v>
      </c>
      <c r="C18" s="139"/>
      <c r="D18" s="140"/>
      <c r="E18" s="141"/>
      <c r="F18" s="142"/>
    </row>
    <row r="19" spans="1:16">
      <c r="A19" s="143"/>
      <c r="B19" s="144" t="s">
        <v>76</v>
      </c>
      <c r="C19" s="145"/>
      <c r="D19" s="146"/>
      <c r="E19" s="147"/>
      <c r="F19" s="148"/>
    </row>
    <row r="20" spans="1:16" ht="14.25">
      <c r="A20" s="129"/>
      <c r="B20" s="149" t="s">
        <v>33</v>
      </c>
      <c r="C20" s="130" t="s">
        <v>155</v>
      </c>
      <c r="D20" s="150">
        <v>20.7</v>
      </c>
      <c r="E20" s="219"/>
      <c r="F20" s="151">
        <f>D20*E20</f>
        <v>0</v>
      </c>
    </row>
    <row r="21" spans="1:16" ht="38.25">
      <c r="A21" s="103" t="s">
        <v>132</v>
      </c>
      <c r="B21" s="108" t="s">
        <v>15</v>
      </c>
      <c r="C21" s="109" t="s">
        <v>154</v>
      </c>
      <c r="D21" s="110">
        <v>65.599999999999994</v>
      </c>
      <c r="E21" s="220"/>
      <c r="F21" s="113">
        <f t="shared" ref="F21:F33" si="2">D21*E21</f>
        <v>0</v>
      </c>
    </row>
    <row r="22" spans="1:16" ht="76.5">
      <c r="A22" s="103" t="s">
        <v>133</v>
      </c>
      <c r="B22" s="108" t="s">
        <v>130</v>
      </c>
      <c r="C22" s="109" t="s">
        <v>4</v>
      </c>
      <c r="D22" s="110">
        <v>2</v>
      </c>
      <c r="E22" s="221"/>
      <c r="F22" s="113">
        <f t="shared" si="2"/>
        <v>0</v>
      </c>
    </row>
    <row r="23" spans="1:16" ht="38.25">
      <c r="A23" s="103" t="s">
        <v>77</v>
      </c>
      <c r="B23" s="108" t="s">
        <v>25</v>
      </c>
      <c r="C23" s="109" t="s">
        <v>154</v>
      </c>
      <c r="D23" s="110">
        <v>24.6</v>
      </c>
      <c r="E23" s="220"/>
      <c r="F23" s="113">
        <f t="shared" si="2"/>
        <v>0</v>
      </c>
    </row>
    <row r="24" spans="1:16" ht="51">
      <c r="A24" s="103" t="s">
        <v>78</v>
      </c>
      <c r="B24" s="136" t="s">
        <v>36</v>
      </c>
      <c r="C24" s="109" t="s">
        <v>155</v>
      </c>
      <c r="D24" s="110">
        <v>2.13</v>
      </c>
      <c r="E24" s="220"/>
      <c r="F24" s="113">
        <f t="shared" si="2"/>
        <v>0</v>
      </c>
    </row>
    <row r="25" spans="1:16" ht="63.75">
      <c r="A25" s="103" t="s">
        <v>79</v>
      </c>
      <c r="B25" s="136" t="s">
        <v>42</v>
      </c>
      <c r="C25" s="109" t="s">
        <v>155</v>
      </c>
      <c r="D25" s="110">
        <v>5.74</v>
      </c>
      <c r="E25" s="220"/>
      <c r="F25" s="113">
        <f t="shared" si="2"/>
        <v>0</v>
      </c>
    </row>
    <row r="26" spans="1:16" ht="89.25">
      <c r="A26" s="103" t="s">
        <v>80</v>
      </c>
      <c r="B26" s="108" t="s">
        <v>10</v>
      </c>
      <c r="C26" s="109" t="s">
        <v>155</v>
      </c>
      <c r="D26" s="110">
        <v>10.97</v>
      </c>
      <c r="E26" s="220"/>
      <c r="F26" s="113">
        <f t="shared" si="2"/>
        <v>0</v>
      </c>
      <c r="G26" s="238"/>
      <c r="H26" s="242"/>
      <c r="I26" s="242"/>
      <c r="J26" s="242"/>
      <c r="K26" s="242"/>
      <c r="L26" s="242"/>
      <c r="M26" s="242"/>
      <c r="N26" s="242"/>
      <c r="O26" s="242"/>
      <c r="P26" s="242"/>
    </row>
    <row r="27" spans="1:16" ht="51">
      <c r="A27" s="103" t="s">
        <v>81</v>
      </c>
      <c r="B27" s="153" t="s">
        <v>134</v>
      </c>
      <c r="C27" s="109" t="s">
        <v>155</v>
      </c>
      <c r="D27" s="110">
        <v>1.5</v>
      </c>
      <c r="E27" s="218"/>
      <c r="F27" s="113">
        <f t="shared" si="2"/>
        <v>0</v>
      </c>
      <c r="G27" s="154"/>
      <c r="H27" s="155"/>
      <c r="I27" s="155"/>
      <c r="J27" s="155"/>
      <c r="K27" s="155"/>
      <c r="L27" s="155"/>
      <c r="M27" s="155"/>
      <c r="N27" s="155"/>
      <c r="O27" s="155"/>
      <c r="P27" s="155"/>
    </row>
    <row r="28" spans="1:16" ht="38.25">
      <c r="A28" s="103" t="s">
        <v>82</v>
      </c>
      <c r="B28" s="153" t="s">
        <v>135</v>
      </c>
      <c r="C28" s="109" t="s">
        <v>155</v>
      </c>
      <c r="D28" s="110">
        <v>1</v>
      </c>
      <c r="E28" s="218"/>
      <c r="F28" s="113">
        <f t="shared" si="2"/>
        <v>0</v>
      </c>
      <c r="G28" s="238"/>
      <c r="H28" s="239"/>
      <c r="I28" s="239"/>
      <c r="J28" s="239"/>
      <c r="K28" s="239"/>
    </row>
    <row r="29" spans="1:16" ht="38.25">
      <c r="A29" s="103" t="s">
        <v>83</v>
      </c>
      <c r="B29" s="108" t="s">
        <v>84</v>
      </c>
      <c r="C29" s="109" t="s">
        <v>7</v>
      </c>
      <c r="D29" s="110">
        <v>16.399999999999999</v>
      </c>
      <c r="E29" s="218"/>
      <c r="F29" s="113">
        <f t="shared" si="2"/>
        <v>0</v>
      </c>
      <c r="G29" s="238"/>
      <c r="H29" s="239"/>
      <c r="I29" s="239"/>
      <c r="J29" s="239"/>
      <c r="K29" s="239"/>
      <c r="L29" s="239"/>
      <c r="M29" s="239"/>
      <c r="N29" s="239"/>
    </row>
    <row r="30" spans="1:16" ht="38.25">
      <c r="A30" s="103" t="s">
        <v>85</v>
      </c>
      <c r="B30" s="108" t="s">
        <v>30</v>
      </c>
      <c r="C30" s="109" t="s">
        <v>155</v>
      </c>
      <c r="D30" s="110">
        <v>17</v>
      </c>
      <c r="E30" s="218"/>
      <c r="F30" s="113">
        <f t="shared" si="2"/>
        <v>0</v>
      </c>
      <c r="G30" s="238"/>
      <c r="H30" s="239"/>
      <c r="I30" s="239"/>
      <c r="J30" s="239"/>
      <c r="K30" s="239"/>
      <c r="L30" s="239"/>
      <c r="M30" s="239"/>
      <c r="N30" s="239"/>
      <c r="O30" s="239"/>
    </row>
    <row r="31" spans="1:16" ht="38.25">
      <c r="A31" s="103" t="s">
        <v>86</v>
      </c>
      <c r="B31" s="108" t="s">
        <v>11</v>
      </c>
      <c r="C31" s="109" t="s">
        <v>154</v>
      </c>
      <c r="D31" s="110">
        <v>5</v>
      </c>
      <c r="E31" s="218"/>
      <c r="F31" s="113">
        <f t="shared" ref="F31:F32" si="3">D31*E31</f>
        <v>0</v>
      </c>
      <c r="G31" s="154"/>
      <c r="H31" s="156"/>
      <c r="I31" s="156"/>
      <c r="J31" s="156"/>
      <c r="K31" s="156"/>
      <c r="L31" s="156"/>
      <c r="M31" s="156"/>
      <c r="N31" s="156"/>
      <c r="O31" s="156"/>
    </row>
    <row r="32" spans="1:16" ht="38.25">
      <c r="A32" s="103" t="s">
        <v>87</v>
      </c>
      <c r="B32" s="214" t="s">
        <v>37</v>
      </c>
      <c r="C32" s="109" t="s">
        <v>155</v>
      </c>
      <c r="D32" s="110">
        <v>3.89</v>
      </c>
      <c r="E32" s="218"/>
      <c r="F32" s="113">
        <f t="shared" si="3"/>
        <v>0</v>
      </c>
      <c r="G32" s="154"/>
      <c r="H32" s="156"/>
      <c r="I32" s="156"/>
      <c r="J32" s="156"/>
      <c r="K32" s="156"/>
      <c r="L32" s="156"/>
      <c r="M32" s="156"/>
      <c r="N32" s="156"/>
      <c r="O32" s="156"/>
    </row>
    <row r="33" spans="1:11" s="115" customFormat="1" ht="26.25" thickBot="1">
      <c r="A33" s="103" t="s">
        <v>88</v>
      </c>
      <c r="B33" s="214" t="s">
        <v>31</v>
      </c>
      <c r="C33" s="109" t="s">
        <v>154</v>
      </c>
      <c r="D33" s="110">
        <v>20</v>
      </c>
      <c r="E33" s="218"/>
      <c r="F33" s="113">
        <f t="shared" si="2"/>
        <v>0</v>
      </c>
      <c r="G33" s="238"/>
      <c r="H33" s="239"/>
      <c r="I33" s="239"/>
      <c r="J33" s="239"/>
      <c r="K33" s="239"/>
    </row>
    <row r="34" spans="1:11" ht="13.5" thickBot="1">
      <c r="A34" s="80" t="s">
        <v>89</v>
      </c>
      <c r="B34" s="81" t="s">
        <v>90</v>
      </c>
      <c r="C34" s="161"/>
      <c r="D34" s="162"/>
      <c r="E34" s="163"/>
      <c r="F34" s="82">
        <f>SUM(F15:F33)</f>
        <v>0</v>
      </c>
    </row>
    <row r="35" spans="1:11" ht="13.5" thickBot="1">
      <c r="A35" s="164"/>
      <c r="B35" s="78"/>
      <c r="C35" s="120"/>
      <c r="D35" s="121"/>
      <c r="E35" s="122"/>
      <c r="F35" s="165"/>
    </row>
    <row r="36" spans="1:11" ht="13.5" thickBot="1">
      <c r="A36" s="166"/>
      <c r="B36" s="83" t="s">
        <v>21</v>
      </c>
      <c r="C36" s="167"/>
      <c r="D36" s="168"/>
      <c r="E36" s="169"/>
      <c r="F36" s="170"/>
    </row>
    <row r="37" spans="1:11" ht="63.75">
      <c r="A37" s="129"/>
      <c r="B37" s="171" t="s">
        <v>12</v>
      </c>
      <c r="C37" s="105"/>
      <c r="D37" s="106"/>
      <c r="E37" s="172"/>
      <c r="F37" s="173"/>
    </row>
    <row r="38" spans="1:11" ht="38.25">
      <c r="A38" s="129"/>
      <c r="B38" s="134" t="s">
        <v>13</v>
      </c>
      <c r="C38" s="109"/>
      <c r="D38" s="110"/>
      <c r="E38" s="152"/>
      <c r="F38" s="174"/>
    </row>
    <row r="39" spans="1:11" ht="63.75">
      <c r="A39" s="103"/>
      <c r="B39" s="134" t="s">
        <v>91</v>
      </c>
      <c r="C39" s="109"/>
      <c r="D39" s="110"/>
      <c r="E39" s="152"/>
      <c r="F39" s="174"/>
    </row>
    <row r="40" spans="1:11" ht="76.5">
      <c r="A40" s="103" t="s">
        <v>92</v>
      </c>
      <c r="B40" s="108" t="s">
        <v>143</v>
      </c>
      <c r="C40" s="109" t="s">
        <v>7</v>
      </c>
      <c r="D40" s="110">
        <v>16.399999999999999</v>
      </c>
      <c r="E40" s="223"/>
      <c r="F40" s="175">
        <f t="shared" ref="F40:F42" si="4">D40*E40</f>
        <v>0</v>
      </c>
    </row>
    <row r="41" spans="1:11" ht="216.75">
      <c r="A41" s="137" t="s">
        <v>93</v>
      </c>
      <c r="B41" s="176" t="s">
        <v>136</v>
      </c>
      <c r="C41" s="139"/>
      <c r="D41" s="140"/>
      <c r="E41" s="177"/>
      <c r="F41" s="178"/>
    </row>
    <row r="42" spans="1:11" ht="13.5" thickBot="1">
      <c r="A42" s="143"/>
      <c r="B42" s="179" t="s">
        <v>16</v>
      </c>
      <c r="C42" s="180" t="s">
        <v>4</v>
      </c>
      <c r="D42" s="181">
        <v>2</v>
      </c>
      <c r="E42" s="224"/>
      <c r="F42" s="182">
        <f t="shared" si="4"/>
        <v>0</v>
      </c>
    </row>
    <row r="43" spans="1:11" ht="13.5" thickBot="1">
      <c r="A43" s="84" t="s">
        <v>101</v>
      </c>
      <c r="B43" s="85" t="s">
        <v>102</v>
      </c>
      <c r="C43" s="189"/>
      <c r="D43" s="190"/>
      <c r="E43" s="191"/>
      <c r="F43" s="86">
        <f>SUM(F40:F42)</f>
        <v>0</v>
      </c>
    </row>
    <row r="44" spans="1:11" ht="13.5" thickBot="1">
      <c r="A44" s="164"/>
      <c r="B44" s="87"/>
      <c r="C44" s="192"/>
      <c r="D44" s="193"/>
      <c r="E44" s="165"/>
      <c r="F44" s="165"/>
    </row>
    <row r="45" spans="1:11" ht="13.5" thickBot="1">
      <c r="A45" s="124"/>
      <c r="B45" s="88" t="s">
        <v>22</v>
      </c>
      <c r="C45" s="194"/>
      <c r="D45" s="195"/>
      <c r="E45" s="196"/>
      <c r="F45" s="197"/>
    </row>
    <row r="46" spans="1:11" ht="76.5">
      <c r="A46" s="103"/>
      <c r="B46" s="89" t="s">
        <v>6</v>
      </c>
      <c r="C46" s="130"/>
      <c r="D46" s="131"/>
      <c r="E46" s="132"/>
      <c r="F46" s="198"/>
    </row>
    <row r="47" spans="1:11" ht="25.5">
      <c r="A47" s="103" t="s">
        <v>103</v>
      </c>
      <c r="B47" s="108" t="s">
        <v>23</v>
      </c>
      <c r="C47" s="109" t="s">
        <v>8</v>
      </c>
      <c r="D47" s="110">
        <v>2</v>
      </c>
      <c r="E47" s="227"/>
      <c r="F47" s="111">
        <f t="shared" ref="F47:F57" si="5">D47*E47</f>
        <v>0</v>
      </c>
    </row>
    <row r="48" spans="1:11" ht="25.5">
      <c r="A48" s="103" t="s">
        <v>104</v>
      </c>
      <c r="B48" s="108" t="s">
        <v>40</v>
      </c>
      <c r="C48" s="109" t="s">
        <v>18</v>
      </c>
      <c r="D48" s="110">
        <v>2</v>
      </c>
      <c r="E48" s="228"/>
      <c r="F48" s="111">
        <f t="shared" si="5"/>
        <v>0</v>
      </c>
    </row>
    <row r="49" spans="1:14" ht="25.5">
      <c r="A49" s="103" t="s">
        <v>105</v>
      </c>
      <c r="B49" s="199" t="s">
        <v>24</v>
      </c>
      <c r="C49" s="109" t="s">
        <v>7</v>
      </c>
      <c r="D49" s="200">
        <v>16.399999999999999</v>
      </c>
      <c r="E49" s="229"/>
      <c r="F49" s="111">
        <f t="shared" si="5"/>
        <v>0</v>
      </c>
    </row>
    <row r="50" spans="1:14" ht="38.25">
      <c r="A50" s="103" t="s">
        <v>106</v>
      </c>
      <c r="B50" s="199" t="s">
        <v>107</v>
      </c>
      <c r="C50" s="109" t="s">
        <v>7</v>
      </c>
      <c r="D50" s="110">
        <v>16.399999999999999</v>
      </c>
      <c r="E50" s="228"/>
      <c r="F50" s="111">
        <f t="shared" si="5"/>
        <v>0</v>
      </c>
    </row>
    <row r="51" spans="1:14" ht="38.25">
      <c r="A51" s="103" t="s">
        <v>108</v>
      </c>
      <c r="B51" s="201" t="s">
        <v>109</v>
      </c>
      <c r="C51" s="109" t="s">
        <v>4</v>
      </c>
      <c r="D51" s="200">
        <v>2</v>
      </c>
      <c r="E51" s="229"/>
      <c r="F51" s="111">
        <f t="shared" si="5"/>
        <v>0</v>
      </c>
    </row>
    <row r="52" spans="1:14" ht="51">
      <c r="A52" s="103" t="s">
        <v>110</v>
      </c>
      <c r="B52" s="201" t="s">
        <v>111</v>
      </c>
      <c r="C52" s="109" t="s">
        <v>7</v>
      </c>
      <c r="D52" s="200">
        <v>16.399999999999999</v>
      </c>
      <c r="E52" s="229"/>
      <c r="F52" s="111">
        <f t="shared" si="5"/>
        <v>0</v>
      </c>
    </row>
    <row r="53" spans="1:14" ht="25.5">
      <c r="A53" s="103" t="s">
        <v>112</v>
      </c>
      <c r="B53" s="199" t="s">
        <v>113</v>
      </c>
      <c r="C53" s="109" t="s">
        <v>154</v>
      </c>
      <c r="D53" s="200">
        <v>5</v>
      </c>
      <c r="E53" s="229"/>
      <c r="F53" s="113">
        <f t="shared" si="5"/>
        <v>0</v>
      </c>
    </row>
    <row r="54" spans="1:14" ht="25.5">
      <c r="A54" s="103" t="s">
        <v>114</v>
      </c>
      <c r="B54" s="136" t="s">
        <v>149</v>
      </c>
      <c r="C54" s="109" t="s">
        <v>154</v>
      </c>
      <c r="D54" s="200">
        <v>5</v>
      </c>
      <c r="E54" s="230"/>
      <c r="F54" s="113">
        <f t="shared" si="5"/>
        <v>0</v>
      </c>
    </row>
    <row r="55" spans="1:14" ht="25.5">
      <c r="A55" s="103" t="s">
        <v>115</v>
      </c>
      <c r="B55" s="136" t="s">
        <v>146</v>
      </c>
      <c r="C55" s="109" t="s">
        <v>154</v>
      </c>
      <c r="D55" s="200">
        <v>5</v>
      </c>
      <c r="E55" s="230"/>
      <c r="F55" s="113">
        <f t="shared" si="5"/>
        <v>0</v>
      </c>
      <c r="G55" s="238"/>
      <c r="H55" s="239"/>
      <c r="I55" s="239"/>
      <c r="J55" s="239"/>
      <c r="K55" s="239"/>
      <c r="L55" s="239"/>
      <c r="M55" s="239"/>
      <c r="N55" s="239"/>
    </row>
    <row r="56" spans="1:14" ht="102">
      <c r="A56" s="103" t="s">
        <v>116</v>
      </c>
      <c r="B56" s="153" t="s">
        <v>156</v>
      </c>
      <c r="C56" s="109" t="s">
        <v>7</v>
      </c>
      <c r="D56" s="200">
        <v>16.399999999999999</v>
      </c>
      <c r="E56" s="216"/>
      <c r="F56" s="111">
        <f t="shared" si="5"/>
        <v>0</v>
      </c>
    </row>
    <row r="57" spans="1:14" ht="51.75" thickBot="1">
      <c r="A57" s="103" t="s">
        <v>117</v>
      </c>
      <c r="B57" s="108" t="s">
        <v>9</v>
      </c>
      <c r="C57" s="109" t="s">
        <v>4</v>
      </c>
      <c r="D57" s="200">
        <v>1</v>
      </c>
      <c r="E57" s="216"/>
      <c r="F57" s="111">
        <f t="shared" si="5"/>
        <v>0</v>
      </c>
    </row>
    <row r="58" spans="1:14" ht="13.5" thickBot="1">
      <c r="A58" s="90" t="s">
        <v>119</v>
      </c>
      <c r="B58" s="91" t="s">
        <v>120</v>
      </c>
      <c r="C58" s="202"/>
      <c r="D58" s="203"/>
      <c r="E58" s="204"/>
      <c r="F58" s="92">
        <f>SUM(F47:F57)</f>
        <v>0</v>
      </c>
      <c r="G58" s="205"/>
    </row>
    <row r="59" spans="1:14">
      <c r="A59" s="93"/>
      <c r="B59" s="94"/>
      <c r="C59" s="6"/>
      <c r="D59" s="8"/>
      <c r="E59" s="206"/>
      <c r="F59" s="95"/>
      <c r="G59" s="205"/>
    </row>
  </sheetData>
  <sheetProtection algorithmName="SHA-512" hashValue="0kuC/SEQnF6K1G8xVT2zRvxySQCEA2IH/53ac+4qUmp0tknLyn71aMndRlrT/7P1q1TOAaVItmfBjaQ5PDfifg==" saltValue="XhrGH5n9PTv3tAcA36iRFw==" spinCount="100000" sheet="1" objects="1" scenarios="1"/>
  <mergeCells count="6">
    <mergeCell ref="G55:N55"/>
    <mergeCell ref="G26:P26"/>
    <mergeCell ref="G28:K28"/>
    <mergeCell ref="G29:N29"/>
    <mergeCell ref="G30:O30"/>
    <mergeCell ref="G33:K33"/>
  </mergeCells>
  <phoneticPr fontId="40" type="noConversion"/>
  <pageMargins left="0.70866141732283461" right="0.70866141732283461" top="0.74803149606299213" bottom="0.74803149606299213" header="0.31496062992125984" footer="0.31496062992125984"/>
  <pageSetup paperSize="9" scale="99" firstPageNumber="2" fitToHeight="0" orientation="portrait" horizontalDpi="4294967293" verticalDpi="4294967293" r:id="rId1"/>
  <headerFooter alignWithMargins="0">
    <oddHeader xml:space="preserve">&amp;R&amp;8
</oddHeader>
    <oddFooter>&amp;C&amp;8&amp;P/&amp;N</oddFooter>
  </headerFooter>
  <rowBreaks count="1" manualBreakCount="1">
    <brk id="3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6</vt:i4>
      </vt:variant>
    </vt:vector>
  </HeadingPairs>
  <TitlesOfParts>
    <vt:vector size="10" baseType="lpstr">
      <vt:lpstr>REKAPITULACIJA KANAL</vt:lpstr>
      <vt:lpstr>kanal Celje-26-1</vt:lpstr>
      <vt:lpstr>kanal Celje-26-1.1</vt:lpstr>
      <vt:lpstr>kanal celje-26 PREVEZAVA</vt:lpstr>
      <vt:lpstr>'kanal celje-26 PREVEZAVA'!Področje_tiskanja</vt:lpstr>
      <vt:lpstr>'kanal Celje-26-1'!Področje_tiskanja</vt:lpstr>
      <vt:lpstr>'kanal Celje-26-1.1'!Področje_tiskanja</vt:lpstr>
      <vt:lpstr>'kanal celje-26 PREVEZAVA'!Tiskanje_naslovov</vt:lpstr>
      <vt:lpstr>'kanal Celje-26-1'!Tiskanje_naslovov</vt:lpstr>
      <vt:lpstr>'kanal Celje-26-1.1'!Tiskanje_naslovov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2020-06-10T11:34:22Z</cp:lastPrinted>
  <dcterms:created xsi:type="dcterms:W3CDTF">1997-01-31T12:20:41Z</dcterms:created>
  <dcterms:modified xsi:type="dcterms:W3CDTF">2020-08-11T09:18:46Z</dcterms:modified>
</cp:coreProperties>
</file>