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29"/>
  <workbookPr defaultThemeVersion="124226"/>
  <mc:AlternateContent xmlns:mc="http://schemas.openxmlformats.org/markup-compatibility/2006">
    <mc:Choice Requires="x15">
      <x15ac:absPath xmlns:x15ac="http://schemas.microsoft.com/office/spreadsheetml/2010/11/ac" url="I:\Users\Grupe\Razvoj\ORP Osrednje Celjsko\21A_OČKOV MOC Štore Vojnik_javno naročilo izvedba\3_Razpisna dokumentacija - za objavo\Popravki ponudbenih predračunov_11_8_2020\"/>
    </mc:Choice>
  </mc:AlternateContent>
  <xr:revisionPtr revIDLastSave="0" documentId="8_{8B024A86-58B2-443C-B5D4-1FE9FA2C2E53}" xr6:coauthVersionLast="45" xr6:coauthVersionMax="45" xr10:uidLastSave="{00000000-0000-0000-0000-000000000000}"/>
  <bookViews>
    <workbookView xWindow="-120" yWindow="-120" windowWidth="29040" windowHeight="15840" tabRatio="819" activeTab="3" xr2:uid="{00000000-000D-0000-FFFF-FFFF00000000}"/>
  </bookViews>
  <sheets>
    <sheet name="REKAPITULACIJA KANAL" sheetId="6" r:id="rId1"/>
    <sheet name="kanal Celje-26-1" sheetId="8" r:id="rId2"/>
    <sheet name="kanal Celje-26-1.1" sheetId="9" r:id="rId3"/>
    <sheet name="kanal celje-26 PREVEZAVA" sheetId="10" r:id="rId4"/>
  </sheets>
  <definedNames>
    <definedName name="_xlnm.Print_Area" localSheetId="3">'kanal celje-26 PREVEZAVA'!$A$1:$F$59</definedName>
    <definedName name="_xlnm.Print_Area" localSheetId="1">'kanal Celje-26-1'!$A$1:$F$69</definedName>
    <definedName name="_xlnm.Print_Area" localSheetId="2">'kanal Celje-26-1.1'!$A$1:$F$63</definedName>
    <definedName name="_xlnm.Print_Titles" localSheetId="3">'kanal celje-26 PREVEZAVA'!$1:$1</definedName>
    <definedName name="_xlnm.Print_Titles" localSheetId="1">'kanal Celje-26-1'!$1:$1</definedName>
    <definedName name="_xlnm.Print_Titles" localSheetId="2">'kanal Celje-26-1.1'!$1:$1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0" i="9" l="1"/>
  <c r="F32" i="9" l="1"/>
  <c r="F31" i="9"/>
  <c r="F35" i="8"/>
  <c r="F34" i="8"/>
  <c r="F32" i="10" l="1"/>
  <c r="F31" i="10"/>
  <c r="F15" i="10" l="1"/>
  <c r="F8" i="10" l="1"/>
  <c r="F57" i="10"/>
  <c r="F56" i="10"/>
  <c r="F55" i="10"/>
  <c r="F54" i="10"/>
  <c r="F53" i="10"/>
  <c r="F52" i="10"/>
  <c r="F51" i="10"/>
  <c r="F50" i="10"/>
  <c r="F49" i="10"/>
  <c r="F48" i="10"/>
  <c r="F47" i="10"/>
  <c r="F42" i="10"/>
  <c r="F40" i="10"/>
  <c r="F33" i="10"/>
  <c r="F30" i="10"/>
  <c r="F29" i="10"/>
  <c r="F28" i="10"/>
  <c r="F27" i="10"/>
  <c r="F26" i="10"/>
  <c r="F25" i="10"/>
  <c r="F24" i="10"/>
  <c r="F23" i="10"/>
  <c r="F22" i="10"/>
  <c r="F21" i="10"/>
  <c r="F20" i="10"/>
  <c r="F17" i="10"/>
  <c r="F34" i="10" s="1"/>
  <c r="F16" i="10"/>
  <c r="F9" i="10"/>
  <c r="F7" i="10"/>
  <c r="F6" i="10"/>
  <c r="F5" i="10"/>
  <c r="F4" i="10"/>
  <c r="E19" i="6" l="1"/>
  <c r="F58" i="10"/>
  <c r="E21" i="6" s="1"/>
  <c r="F43" i="10"/>
  <c r="E20" i="6" s="1"/>
  <c r="F10" i="10"/>
  <c r="E18" i="6" s="1"/>
  <c r="E22" i="6" l="1"/>
  <c r="F61" i="9"/>
  <c r="F60" i="9"/>
  <c r="F59" i="9"/>
  <c r="F58" i="9"/>
  <c r="F57" i="9"/>
  <c r="F56" i="9"/>
  <c r="F55" i="9"/>
  <c r="F54" i="9"/>
  <c r="F53" i="9"/>
  <c r="F52" i="9"/>
  <c r="F51" i="9"/>
  <c r="F46" i="9"/>
  <c r="F45" i="9"/>
  <c r="F44" i="9"/>
  <c r="F43" i="9"/>
  <c r="F42" i="9"/>
  <c r="F39" i="9"/>
  <c r="F30" i="9"/>
  <c r="F29" i="9"/>
  <c r="F28" i="9"/>
  <c r="F27" i="9"/>
  <c r="F26" i="9"/>
  <c r="F25" i="9"/>
  <c r="F24" i="9"/>
  <c r="F23" i="9"/>
  <c r="F22" i="9"/>
  <c r="F21" i="9"/>
  <c r="F20" i="9"/>
  <c r="F19" i="9"/>
  <c r="F16" i="9"/>
  <c r="F15" i="9"/>
  <c r="F9" i="9"/>
  <c r="F8" i="9"/>
  <c r="F7" i="9"/>
  <c r="F6" i="9"/>
  <c r="F5" i="9"/>
  <c r="F4" i="9"/>
  <c r="F49" i="8"/>
  <c r="F47" i="9" l="1"/>
  <c r="E13" i="6" s="1"/>
  <c r="F10" i="9"/>
  <c r="E11" i="6" s="1"/>
  <c r="F33" i="9"/>
  <c r="E12" i="6" s="1"/>
  <c r="F62" i="9"/>
  <c r="E14" i="6" s="1"/>
  <c r="F30" i="8"/>
  <c r="F22" i="8" l="1"/>
  <c r="F7" i="8"/>
  <c r="F67" i="8"/>
  <c r="F66" i="8"/>
  <c r="F65" i="8"/>
  <c r="F64" i="8"/>
  <c r="F63" i="8"/>
  <c r="F62" i="8"/>
  <c r="F61" i="8"/>
  <c r="F60" i="8"/>
  <c r="F59" i="8"/>
  <c r="F58" i="8"/>
  <c r="F57" i="8"/>
  <c r="F56" i="8"/>
  <c r="F51" i="8"/>
  <c r="F50" i="8"/>
  <c r="F48" i="8"/>
  <c r="F47" i="8"/>
  <c r="F46" i="8"/>
  <c r="F45" i="8"/>
  <c r="F44" i="8"/>
  <c r="F42" i="8"/>
  <c r="F33" i="8"/>
  <c r="F32" i="8"/>
  <c r="F31" i="8"/>
  <c r="F29" i="8"/>
  <c r="F28" i="8"/>
  <c r="F27" i="8"/>
  <c r="F26" i="8"/>
  <c r="F25" i="8"/>
  <c r="F24" i="8"/>
  <c r="F23" i="8"/>
  <c r="F19" i="8"/>
  <c r="F18" i="8"/>
  <c r="F12" i="8"/>
  <c r="F11" i="8"/>
  <c r="F10" i="8"/>
  <c r="F9" i="8"/>
  <c r="F8" i="8"/>
  <c r="F6" i="8"/>
  <c r="F5" i="8"/>
  <c r="F4" i="8"/>
  <c r="E15" i="6"/>
  <c r="F52" i="8" l="1"/>
  <c r="E6" i="6" s="1"/>
  <c r="F36" i="8"/>
  <c r="E5" i="6" s="1"/>
  <c r="F68" i="8"/>
  <c r="E7" i="6" s="1"/>
  <c r="F13" i="8"/>
  <c r="E4" i="6" s="1"/>
  <c r="E8" i="6" l="1"/>
  <c r="E24" i="6" l="1"/>
  <c r="E25" i="6" s="1"/>
  <c r="E26" i="6" s="1"/>
  <c r="E27" i="6" s="1"/>
  <c r="E28" i="6" s="1"/>
</calcChain>
</file>

<file path=xl/sharedStrings.xml><?xml version="1.0" encoding="utf-8"?>
<sst xmlns="http://schemas.openxmlformats.org/spreadsheetml/2006/main" count="478" uniqueCount="160">
  <si>
    <t>Zap. št</t>
  </si>
  <si>
    <t>POSTAVKA</t>
  </si>
  <si>
    <t>Enota</t>
  </si>
  <si>
    <t>Količina</t>
  </si>
  <si>
    <t>kom</t>
  </si>
  <si>
    <t>kompl.</t>
  </si>
  <si>
    <t xml:space="preserve">OPOMBA: Za vse postavke, ki zajemajo material velja, da je potrebno v ceni za enoto vkalkulirati nabavno ceno, prevoz, razkladanje, prenos do mesta vgraditve ter vgrajevanje ali polaganje.
</t>
  </si>
  <si>
    <t>m</t>
  </si>
  <si>
    <t>ur</t>
  </si>
  <si>
    <t>Nabava in vgraditev zaščitnih cevi alkaten d110 (TT, elektro kabli) z obbetoniranjem C12/15 l=3.00 m za izvedbo križanja, vključno z vsemi potrebnimi deli in materialom.</t>
  </si>
  <si>
    <t>Strojni zasip jarka z izkopanim materialom (izkopan obstoječ tampon, frezanec) z izločevanjem kamenja nad fi 10 cm oz. po navodilih nadzora, s komprimacijo v plasteh do predpisane zbitosti 95% asfaltne površine 92% zelene površine (po SPP). Upoštevati nakladanje in dovoz iz lokalne deponije.</t>
  </si>
  <si>
    <t>Valjanje in planiranje planuma ceste ter fina priprava pred asfaltiranjem, z zaklinjanjem tampona.</t>
  </si>
  <si>
    <t>OPOMBA: Za vse postavke, ki zajemajo material velja, da je potrebno v ceni za enoto vkalkulirati nabavno ceno, nakladanje, prevoz, razkladanje, prenos do mesta vgraditve ter vgrajevanje ali polaganje.</t>
  </si>
  <si>
    <t>OPOMBA: Za vse postavke, ki zajemajo izkop velja, da je potrebno v ceni za enoto izkopa vkalkulirati tudi strošek črpanja talne vode.</t>
  </si>
  <si>
    <t>Postavitev in kasnejša odstranitev gradbenih profilov in nivelacija vzdolžnih padcev.</t>
  </si>
  <si>
    <t>Nabava, montaža in demontaža dvostranskega vertikalnega varovalnega opaža za razpiranje sten izkopa po tehnologiji izvajalca.</t>
  </si>
  <si>
    <t xml:space="preserve">H =1.00-2.00 m </t>
  </si>
  <si>
    <t xml:space="preserve">H =2.00-3.00 m </t>
  </si>
  <si>
    <t xml:space="preserve">ur </t>
  </si>
  <si>
    <t>I./  PREDDELA</t>
  </si>
  <si>
    <t>II./ ZEMELJSKA DELA</t>
  </si>
  <si>
    <t>III./ MONTAŽNA DELA</t>
  </si>
  <si>
    <t>IV./ OSTALA DELA</t>
  </si>
  <si>
    <t>Nadzor geologa nad gradnjo ter izdelava poročila s strani geologa.</t>
  </si>
  <si>
    <t>Po končanih delih strojno čiščenje kanala z visokotlačno črpalko.</t>
  </si>
  <si>
    <t>Ročna izravnava ter utrjevanje dna jarka s točnostjo +/- 3 cm po celotni širini jarka v predvidenem nagibu.</t>
  </si>
  <si>
    <t>Obnovitev zakoličbene osi trase z zavarovanjem zakoličene osi.</t>
  </si>
  <si>
    <t>Strojno rezanje asfalta in tesnjenje stikov s tesnilnim kitom za stičenje (npr. Masflex ali ekvivalent) pred asfaltiranjem.</t>
  </si>
  <si>
    <t>OPOMBA: Za vse postavke, ki zajemajo material velja, da je potrebno v ceni za enoto vkalkulirati nabavno ceno, prevoz, razkladanje, prenos do mesta vgraditve ter vgrajevanje ali polaganje.</t>
  </si>
  <si>
    <t>Strojni izkop humusa v debelini 20 cm z nakladanjem in odvozom na gradbiščno deponijo za kasnejšo uporabo pri humusiranju.</t>
  </si>
  <si>
    <t>Nalaganje in odvoz odvečnega materiala na začasni deponiji na stalno deponijo do 10 km vključno s stroški deponiranja.</t>
  </si>
  <si>
    <t>Planiranje zelenih povpršin, grabljenje kamenja, sejanje s travnim semenom in gnojenje.</t>
  </si>
  <si>
    <t>globina 2-4 m</t>
  </si>
  <si>
    <t>globina 0-2 m</t>
  </si>
  <si>
    <t>Dobava in polaganje polnostenskih PVC cevi DN 160 mm, temenske togosti min. SN 8, ki se polno obbetonirajo. Cevi  so zunaj  in znotraj gladke. Izvedene po standardu SIST EN 1401-1. Stiki se tesnijo s spojno integriranimi gumi tesnili oziroma spojkami. Cena postavke mora vključevati tudi dobavo in vgradnjo betona za obbetoniranje.</t>
  </si>
  <si>
    <t>Ugotavljanje "ničelnega" stanja objektov in terena ob trasi s strani pooblaščenih izvedencev ter izdelava poročila</t>
  </si>
  <si>
    <t xml:space="preserve">Dobava, transport peska in izdelava peščene posteljice iz dobavljenega materiala (4-8 mm) po navodilih nadzora, debeline 13 cm, v predvidenem nagibu, po celotni širini jarka                                       </t>
  </si>
  <si>
    <t>Nalaganje in dovoz humusa ter humusiranje travnih površin s poprej odstranjenim humusom ter razplaniranje viška humusa ob trasi.</t>
  </si>
  <si>
    <t>Dobava in vgradnja revizijskih jaškov za nastavke hišnih priključkov iz armirano betonskih tipskih elementov DN 800. V ceni zajeti tudi vsa potrebna zemeljska dela, podložni beton in zasip z gramoznim materialom. Jaški so globine od 1,00 do 2,00 m.  Priključke na jaške izvesti z navrtavo in gumi tesnili, kar mora biti upoštevano v ceni na enoto.</t>
  </si>
  <si>
    <t>Dobava in vgradnja LTŽ pokrovov za jaške hišnih priključkov dimenzije fi 600 mm z montažnim vencem, ki se mora obbetonirati. S protihrupim vložkom in zaklepom. Nosilnosti min. 250 kN.</t>
  </si>
  <si>
    <t>Projektantski nadzor in usklajevanje projekta z dejansko ugotovljenim stanjem na terenu.</t>
  </si>
  <si>
    <t>Dobava in polaganje visokoobremenitvenih polnostenskih PP cevi DN 200 mm, temenske togosti min. SN 12. Cevi zunaj  in znotraj gladke. Izvedene po standardu SIST EN 13476-1. Stiki se tesnijo s spojno integriranimi gumi tesnili oziroma spojkami.</t>
  </si>
  <si>
    <t xml:space="preserve">Dobava, transport ter strojno-ročni obsip cevi z dobro vezljivim, dobavljenim peščenim materialom (4-8mm) skladno s standardom SIST EN-1610, do višine 30 cm nad cevjo, z utrjevanjem do zbitosti (97% SPP)         </t>
  </si>
  <si>
    <t>m3</t>
  </si>
  <si>
    <t>REKAPITULACIJA</t>
  </si>
  <si>
    <t>I./ Preddela</t>
  </si>
  <si>
    <t>II./ Zemeljska dela</t>
  </si>
  <si>
    <t>III./ Montažna dela</t>
  </si>
  <si>
    <t>IV./ Ostala dela</t>
  </si>
  <si>
    <t>SKUPAJ</t>
  </si>
  <si>
    <t>Nepredvidena dela v vrednosti 10% vseh del</t>
  </si>
  <si>
    <t>22 % DDV</t>
  </si>
  <si>
    <t>OPOMBA: Nepredvidena dela naročita naročnik in nadzorni organ. Izvajalec je dolžan sporočiti ceno za enoto izdelka pred izvedbo del. Brez soglasja naročnika in nadzora se nepredvidenih del ne sme izvesti!</t>
  </si>
  <si>
    <t>OPOMBA: Za vse stalne in začasne deponije materiala odgovarja izvajalec sam. V ceni za enoto je potrebno upoštevati strošek stalne oziroma začasne deponije. Deponiranje mora biti urejeno v skladu z veljavno zakonodajo.</t>
  </si>
  <si>
    <t xml:space="preserve">OPOMBA: V popisih ali grafičnih prilogah so pri določenih pozicijah navedena komercialna imena posameznih proizvodov. Navedba proizvoda ni zahteva naročnika in njena izpolnitev za ponudnika ni zavezujoča. Služi zgolj kot primer (opis) na trgu prisotnega proizvoda, čigar uporabnost ter kvaliteta materialov in izvedbe izpolnjujejo naročnikova pričakovanja. Ponudnik lahko ponudi katerikoli podoben proizvod drugega proizvajalca, ki pa mora enakovredno služiti svojemu namenu in biti enake ali boljše kvalitete od navedenega. V tem primeru je ponudnik dolžan  navesti podatke o proizvodu : Izdelovalec, Tip, Kataloška številka in je naprošen, da kot izkaz tehničnih lastnosti proizvoda priloži verodostojna dokazila kot so: katalog, prospekt ali drug ustrezen uraden material s tehničnimi specifikacijami ponujenega elementa opreme oziroma izjava proizvajalca, da ima takšne karakteristike. V primeru, da ponudnik ne bo navedel podatkov o ponujenem proizvodu, bo veljalo, da je ponudil proizvod proizvajalca, katerega komercialno ime je navedeno v popisu. </t>
  </si>
  <si>
    <t>OPOMBA: V enotnih cenah je vedno  potrebno zajeti dobavo, izdelavo, montažo in ves vezni ter pritrdilni material za navedeno postavko, četudi tekst postavke eksplicitno ne navaja tega.</t>
  </si>
  <si>
    <t>Cena na enoto</t>
  </si>
  <si>
    <t>Cena skupaj</t>
  </si>
  <si>
    <t>I./1</t>
  </si>
  <si>
    <t>I./2</t>
  </si>
  <si>
    <t>I./3</t>
  </si>
  <si>
    <t>I./4</t>
  </si>
  <si>
    <t>I./5</t>
  </si>
  <si>
    <t>I./6</t>
  </si>
  <si>
    <t>Izvedba proviziranih dostopov do objektov preko izkopanih jarkov za pešce iz plohov debeline 5cm z ograjo.</t>
  </si>
  <si>
    <t>I./7</t>
  </si>
  <si>
    <t>I./8</t>
  </si>
  <si>
    <t>Frezanje asfalta ceste debeline do 10 cm, nakladanje in odvoz na začasno deponijo. Material je predviden za zasip:</t>
  </si>
  <si>
    <t>I./9</t>
  </si>
  <si>
    <t>I./</t>
  </si>
  <si>
    <t>PREDDELA SKUPAJ:</t>
  </si>
  <si>
    <t>II./1</t>
  </si>
  <si>
    <t>II./2</t>
  </si>
  <si>
    <t>II./3</t>
  </si>
  <si>
    <t>II./4</t>
  </si>
  <si>
    <t xml:space="preserve">Morebitni dodatni ročni izkop s stranskim odmetom          </t>
  </si>
  <si>
    <t>vertikalni izkop:</t>
  </si>
  <si>
    <t>II./7</t>
  </si>
  <si>
    <t>II./8</t>
  </si>
  <si>
    <t>II./9</t>
  </si>
  <si>
    <t>II./10</t>
  </si>
  <si>
    <t>II./11</t>
  </si>
  <si>
    <t>II./12</t>
  </si>
  <si>
    <t>II./13</t>
  </si>
  <si>
    <t>Izdelava meritev zbitosti tampona in zasipa z izdelavo končnega poročila s strani pooblaščene organizacije.</t>
  </si>
  <si>
    <t>II./14</t>
  </si>
  <si>
    <t>II./15</t>
  </si>
  <si>
    <t>II./16</t>
  </si>
  <si>
    <t>II./17</t>
  </si>
  <si>
    <t>II./</t>
  </si>
  <si>
    <t>ZEMELJSKA DELA SKUPAJ:</t>
  </si>
  <si>
    <t>OPOMBA: Vsi izkopi se obračunavajo v raščenem stanju, zasipi pa v vgrajenem! Pri izkopih obvezno ločevati gramozne (nekoherentne) materiale od zemlje in glinenih (koherentnih) materialov.</t>
  </si>
  <si>
    <t>III./1</t>
  </si>
  <si>
    <t>III./2</t>
  </si>
  <si>
    <t>III./3</t>
  </si>
  <si>
    <t>III./4</t>
  </si>
  <si>
    <t>Izvedba priključka kanalizacije na obstoječ jašek kanalizacije s kronsko navrtavo za cev DN 200mm in vstavitvijo gumi tesnila, vključno z vsem potrebnim delom in materialom.</t>
  </si>
  <si>
    <t>III./5</t>
  </si>
  <si>
    <t>III./6</t>
  </si>
  <si>
    <t>III./7</t>
  </si>
  <si>
    <t>III./8</t>
  </si>
  <si>
    <t>III./</t>
  </si>
  <si>
    <t>MONTAŽNA DELA SKUPAJ:</t>
  </si>
  <si>
    <t>IV./1</t>
  </si>
  <si>
    <t>IV./2</t>
  </si>
  <si>
    <t>IV./3</t>
  </si>
  <si>
    <t>IV./4</t>
  </si>
  <si>
    <t>Tlačni preizkus tesnosti cevovoda skladno s SIST EN 1610, ki ga izvede pooblaščen akreditiran laboratorij, z izdelavo poročila.</t>
  </si>
  <si>
    <t>IV./5</t>
  </si>
  <si>
    <t>Tlačni preizkus tesnosti jaškov skladno s SIST EN 1610, ki ga izvede pooblaščen akreditiran laboratorij, z izdelavo poročila.</t>
  </si>
  <si>
    <t>IV./6</t>
  </si>
  <si>
    <t>Pregled kanalizacje in jaškov z video kamero po končanih delih in izdelavo poročila ter posnetka. Video posnetek mora biti izveden s kamero, ki prikazuje padec nivelete kanalizacije.</t>
  </si>
  <si>
    <t>IV./7</t>
  </si>
  <si>
    <t>Pobrizg podlage pred asfaltiranjem z bitumensko emultijo 0,4kg/m2</t>
  </si>
  <si>
    <t>IV./8</t>
  </si>
  <si>
    <t>IV./9</t>
  </si>
  <si>
    <t>IV./10</t>
  </si>
  <si>
    <t>IV./11</t>
  </si>
  <si>
    <t>IV./12</t>
  </si>
  <si>
    <t>IV./</t>
  </si>
  <si>
    <t>OSTALA DELA SKUPAJ:</t>
  </si>
  <si>
    <t>OBJEKT: PODPROJEKT št. 26 - IZGRADNJA MANJKAJOČE JAVNE KANALIZACIJE NA GOLOVCU</t>
  </si>
  <si>
    <t>1.0 KANALIZACIJA - KANAL 26-1</t>
  </si>
  <si>
    <t>KANAL 26-1.1 SKUPAJ:</t>
  </si>
  <si>
    <t>KANAL 26-1 SKUPAJ:</t>
  </si>
  <si>
    <t>2.0 KANALIZACIJA - KANAL 26-1.1</t>
  </si>
  <si>
    <t>PODPROJEKT št. 26 - SKUPAJ brez DDV:</t>
  </si>
  <si>
    <t>PODPROJEKT št. 26 - SKUPAJ z DDV:</t>
  </si>
  <si>
    <t>kanal Celje-26-1</t>
  </si>
  <si>
    <t>Strojni izkop jarka v zemljini III. - IV. ktg, vertikalni z razpiranjem in nalaganjem na vozilo ter odvozom na gradbiščno deponijo, vključno s stroški deponije</t>
  </si>
  <si>
    <t xml:space="preserve">Zavarovanje in križanje trase kanalizacije z obstoječimi komunalnimi vodi. V ceni za enoto naj izvajalec predvidi ročni izkop pri odkrivanju voda, zaščito le-tega po detajlu oz. pogojih upravljalca (zaščitna cev, obbetoniranje) in nadzor upravljalca; povprečna širina 3 m. </t>
  </si>
  <si>
    <t>Izkop in odvoz obstoječega tampona in zemljine do deb. 50 cm na začasno deponijo - material predviden za zasip</t>
  </si>
  <si>
    <t>II./5</t>
  </si>
  <si>
    <t>II./6</t>
  </si>
  <si>
    <t>Nabava, transport in vgraditev zmrzlinsko odpornega kamnitega materiala do fi 63mm v debelini 30 cm z uvaljanjem za izvedbo spodnjega ustroja ceste.</t>
  </si>
  <si>
    <t>Nabava, transport in vgraditev tampona I (TP 32) v debelini 20 cm z uvaljanjem Ev2&gt;= 80 Mpa za izvedbo zgornjega ustroja ceste.</t>
  </si>
  <si>
    <t xml:space="preserve">Nabava, transport, namestitev in montaža prefabriciranih AB DN 1000 jaškov z reduciranim konusom 600 mm in nastavkom za PP cevi DN 200  ter tovarniško izdelano muldo. Stikovanje betonskih cevi jaška se izvede z integriranim tesnilom. V ceni upoštevati dodatni izkop na mestih jaškov, planiranje in utrjevanje dna, izdelava bet. ležišča C12/15 d=15 cm. Nabava in montaža betonskega konusnega okvirja s  pokrovom fi 600mm, 400 kN, s protihrupnim tesnilom in zaklepom. Pokrovi se lepijo na betonski okvir z ustreznim lepilom.  Pokrovi morajo biti zračni. Betonski venci se morajo obbetonirati. Jaški morajo imeti atest proti vzgonu. (npr. kot jaški tip NIVO skladen s SIST EN 1917).
</t>
  </si>
  <si>
    <t>Izvedba priključka cevi DN 160 za nastavek hišnega priključka na revizijske jaške glavnega kanala s kronsko navrtavo in gumi tesnilom</t>
  </si>
  <si>
    <t>Obbetoniranje kanalizacijske cevi pod cestnim telesom v dolžini 22.80m nad obstoječim prepustom</t>
  </si>
  <si>
    <t>kanal Celje-26-1.1</t>
  </si>
  <si>
    <t>3.0 KANALIZACIJA - KANAL 26 - PREVEZAVA</t>
  </si>
  <si>
    <t>kanal Celje-26-PREVEZAVA</t>
  </si>
  <si>
    <t>Rušenje in izkop obstoječe kanalizacije PVC DN 200mm z nalaganjem in odvozom na odlagališče gradbenih odpadkov vključno stroški deponiranja.</t>
  </si>
  <si>
    <t>Dobava in polaganje visokoobremenitvenih polnostenskih PP cevi DN 250 mm, temenske togosti min. SN 12. Cevi zunaj  in znotraj gladke. Izvedene po standardu SIST EN 13476-1. Stiki se tesnijo s spojno integriranimi gumi tesnili oziroma spojkami.</t>
  </si>
  <si>
    <t xml:space="preserve">Dobava, transport ter strojno-ročni obsip cevi z dobro vezljivim, dobavljenim peščenim materialom (4-8mm) skladno s standardom SIST EN-1610, do višine 15 cm nad cevjo, z utrjevanjem do zbitosti (97% SPP)         </t>
  </si>
  <si>
    <t xml:space="preserve">Asfaltiranje vozišča v sestavi:                                                     4 cm AC 8  surf B50/70 A4                                         </t>
  </si>
  <si>
    <t>Asfaltiranje vozišča v sestavi:                                                     6 cm AC 22 base B50/70 A4</t>
  </si>
  <si>
    <t>Dobava, transport in vgradnja peščenega vezljivega materiala v bankino cestišča širine 0,5 m</t>
  </si>
  <si>
    <t xml:space="preserve">Asfaltiranje vozišča v sestavi:                                                     4 cm AC 8  surf B50/70 A4                                            </t>
  </si>
  <si>
    <t xml:space="preserve">Asfaltiranje vozišča v sestavi:                                                      4 cm AC 8  surf B50/70 A4                                            </t>
  </si>
  <si>
    <t>Dobava, transport in vgradnja fazonskega odcepnega T kosa PP DN 200/160mm, za hišni priključek</t>
  </si>
  <si>
    <r>
      <t xml:space="preserve">Izdelava elaborata in pridobivanje dovoljenj za zaporo ceste, ureditev prometnega režima v času gradnje, postavitev ter vzdrževanje cestno prometne signalizacije z obveščanjem uporabnikov ceste v skladu z upravljalcem ceste ter odstranitev prometne signalizacije po končani gradnji z vzporeditvijo prvotnega stanja. Zavarovanje gradbišča s predpisano signalizacijo kot so letve, opozorilne vrvice, znaki, svetlobna telesa med gradnjo...  </t>
    </r>
    <r>
      <rPr>
        <b/>
        <sz val="10"/>
        <rFont val="Arial"/>
        <family val="2"/>
        <charset val="238"/>
      </rPr>
      <t>Za vsa dela na območju gradbišča Podrojekta št. 26</t>
    </r>
    <r>
      <rPr>
        <sz val="10"/>
        <rFont val="Arial"/>
        <family val="2"/>
        <charset val="238"/>
      </rPr>
      <t>.</t>
    </r>
  </si>
  <si>
    <r>
      <t xml:space="preserve">Priprava in organizacija gradbišča z gradbiščno tablo vključno z vsemi potrebnimi deli in obratovalnimi stroški gradbišča. V tej postavki je potrebno zajeti tudi stroške začasnih dovoznih poti ter vzpostavitev v prvotno stanje.  Izvajalec si mora ogledati predvideno traso  in v to postavko vključiti vsa potrebna dela pri organizaciji, pripravi, zavarovanju in čiščenju gradbišča. </t>
    </r>
    <r>
      <rPr>
        <b/>
        <sz val="10"/>
        <rFont val="Arial"/>
        <family val="2"/>
        <charset val="238"/>
      </rPr>
      <t xml:space="preserve"> Za vsa dela na območju gradbišča podprojekta št 26</t>
    </r>
    <r>
      <rPr>
        <sz val="10"/>
        <rFont val="Arial"/>
        <family val="2"/>
        <charset val="238"/>
      </rPr>
      <t>.</t>
    </r>
  </si>
  <si>
    <r>
      <t xml:space="preserve">Preverba podatkov, detekcija, odkrivanje ter trasna in višinska zakoličba vseh komunalnih in energetskih vodov ter oznaka križanj na predvideni dolžini izgradnje, vključno s stroški nadzora pri prečkanju komunalnih vodov.  </t>
    </r>
    <r>
      <rPr>
        <b/>
        <sz val="10"/>
        <rFont val="Arial"/>
        <family val="2"/>
        <charset val="238"/>
      </rPr>
      <t>Za vsa dela na območju gradbišča Podprojekta št. 26</t>
    </r>
    <r>
      <rPr>
        <sz val="10"/>
        <rFont val="Arial"/>
        <family val="2"/>
        <charset val="238"/>
      </rPr>
      <t xml:space="preserve">
</t>
    </r>
  </si>
  <si>
    <r>
      <t>m</t>
    </r>
    <r>
      <rPr>
        <vertAlign val="superscript"/>
        <sz val="10"/>
        <rFont val="Arial"/>
        <family val="2"/>
        <charset val="238"/>
      </rPr>
      <t>2</t>
    </r>
  </si>
  <si>
    <r>
      <t>m</t>
    </r>
    <r>
      <rPr>
        <vertAlign val="superscript"/>
        <sz val="10"/>
        <rFont val="Arial"/>
        <family val="2"/>
        <charset val="238"/>
      </rPr>
      <t>3</t>
    </r>
  </si>
  <si>
    <r>
      <t>Geodetski posnetek izvedenega stanja in izdelava geodetskega načrta za vpis v GJI (situacije, podolžni profili, pisani podolžni profili, opisi jaškov, izjava odgovornega geodeta - vpis v ZKGJI). Investitorju je potrebno predati dokumentacijo v</t>
    </r>
    <r>
      <rPr>
        <b/>
        <sz val="10"/>
        <rFont val="Arial"/>
        <family val="2"/>
        <charset val="238"/>
      </rPr>
      <t xml:space="preserve"> štirih izvodih</t>
    </r>
    <r>
      <rPr>
        <sz val="10"/>
        <rFont val="Arial"/>
        <family val="2"/>
        <charset val="238"/>
      </rPr>
      <t>, pri geodetskem posnetku je potrebno dostaviti podatke tudi v digitalni obliki (berljivo z Arcview pisani podolžni profil v TXT)</t>
    </r>
  </si>
  <si>
    <r>
      <t xml:space="preserve">Izdelava PID-a ter dokazila o zanesljivosti objekta. Investitorju je potrebno predati dokumentacijo v </t>
    </r>
    <r>
      <rPr>
        <b/>
        <sz val="10"/>
        <rFont val="Arial"/>
        <family val="2"/>
        <charset val="238"/>
      </rPr>
      <t xml:space="preserve">treh izvodih. </t>
    </r>
    <r>
      <rPr>
        <i/>
        <sz val="10"/>
        <rFont val="Arial"/>
        <family val="2"/>
        <charset val="238"/>
      </rPr>
      <t>Upoštevano za vse predvidene kanale Podprojekta št. 26.</t>
    </r>
  </si>
  <si>
    <t>OPOMBA: V postavkah del za izdelavo PID-a ponudnik upošteva tudi Izdelavo BCP obrazcev - banke cestnih podatkov skladno s Pravilnikom o načinu označevanja javnih cest, evidencah in objektih na njih, za vse rekonstruirane ceste, kjer kanalizacija poteka v cesti.</t>
  </si>
  <si>
    <t>OPOMBA: V postavkah del za pripravo in organizacijo gradbišča ponudnik upošteva tudi morebitne geodetske vzpostavitve mejnikov, ki so bili med gradnjo odstranjeni.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</si>
</sst>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4" formatCode="_-* #,##0.00\ &quot;€&quot;_-;\-* #,##0.00\ &quot;€&quot;_-;_-* &quot;-&quot;??\ &quot;€&quot;_-;_-@_-"/>
    <numFmt numFmtId="164" formatCode="_-* #,##0.00\ &quot;SIT&quot;_-;\-* #,##0.00\ &quot;SIT&quot;_-;_-* &quot;-&quot;??\ &quot;SIT&quot;_-;_-@_-"/>
    <numFmt numFmtId="165" formatCode="_-* #,##0.00\ _S_I_T_-;\-* #,##0.00\ _S_I_T_-;_-* &quot;-&quot;??\ _S_I_T_-;_-@_-"/>
    <numFmt numFmtId="166" formatCode="General_)"/>
    <numFmt numFmtId="167" formatCode="#,##0.00\ _S_I_T"/>
    <numFmt numFmtId="168" formatCode="_-* #,##0.00\ _S_I_T_-;\-* #,##0.00\ _S_I_T_-;_-* \-??\ _S_I_T_-;_-@_-"/>
    <numFmt numFmtId="169" formatCode="#,##0.00\ &quot;SIT&quot;;\-#,##0.00\ &quot;SIT&quot;"/>
    <numFmt numFmtId="170" formatCode="_-* #,##0.00\ [$EUR]_-;\-* #,##0.00\ [$EUR]_-;_-* &quot;-&quot;??\ [$EUR]_-;_-@_-"/>
    <numFmt numFmtId="171" formatCode="#,##0.00\ &quot;€&quot;"/>
    <numFmt numFmtId="172" formatCode="#,##0.00\ [$EUR];\-#,##0.00\ [$EUR]"/>
    <numFmt numFmtId="173" formatCode="#,##0.00_ ;\-#,##0.00\ "/>
    <numFmt numFmtId="174" formatCode="0.0"/>
    <numFmt numFmtId="175" formatCode="#,##0.00\ [$EUR]"/>
  </numFmts>
  <fonts count="48">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10"/>
      <name val="Arial"/>
      <family val="2"/>
    </font>
    <font>
      <sz val="10"/>
      <name val="Arial"/>
      <family val="2"/>
      <charset val="238"/>
    </font>
    <font>
      <sz val="12"/>
      <name val="Courier"/>
      <family val="1"/>
      <charset val="238"/>
    </font>
    <font>
      <sz val="10"/>
      <name val="Arial CE"/>
      <family val="2"/>
      <charset val="238"/>
    </font>
    <font>
      <sz val="10"/>
      <name val="Arial CE"/>
      <charset val="238"/>
    </font>
    <font>
      <sz val="11"/>
      <color indexed="8"/>
      <name val="Calibri"/>
      <family val="2"/>
      <charset val="238"/>
    </font>
    <font>
      <sz val="11"/>
      <color indexed="9"/>
      <name val="Calibri"/>
      <family val="2"/>
      <charset val="238"/>
    </font>
    <font>
      <sz val="11"/>
      <color indexed="17"/>
      <name val="Calibri"/>
      <family val="2"/>
      <charset val="238"/>
    </font>
    <font>
      <b/>
      <sz val="11"/>
      <color indexed="63"/>
      <name val="Calibri"/>
      <family val="2"/>
      <charset val="238"/>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0"/>
      <name val="Calibri"/>
      <family val="2"/>
      <charset val="238"/>
    </font>
    <font>
      <sz val="11"/>
      <color indexed="10"/>
      <name val="Calibri"/>
      <family val="2"/>
      <charset val="238"/>
    </font>
    <font>
      <i/>
      <sz val="11"/>
      <color indexed="23"/>
      <name val="Calibri"/>
      <family val="2"/>
      <charset val="238"/>
    </font>
    <font>
      <sz val="11"/>
      <color indexed="52"/>
      <name val="Calibri"/>
      <family val="2"/>
      <charset val="238"/>
    </font>
    <font>
      <b/>
      <sz val="11"/>
      <color indexed="9"/>
      <name val="Calibri"/>
      <family val="2"/>
      <charset val="238"/>
    </font>
    <font>
      <b/>
      <sz val="11"/>
      <color indexed="52"/>
      <name val="Calibri"/>
      <family val="2"/>
      <charset val="238"/>
    </font>
    <font>
      <sz val="11"/>
      <color indexed="20"/>
      <name val="Calibri"/>
      <family val="2"/>
      <charset val="238"/>
    </font>
    <font>
      <sz val="11"/>
      <color indexed="62"/>
      <name val="Calibri"/>
      <family val="2"/>
      <charset val="238"/>
    </font>
    <font>
      <b/>
      <sz val="11"/>
      <color indexed="8"/>
      <name val="Calibri"/>
      <family val="2"/>
      <charset val="238"/>
    </font>
    <font>
      <sz val="10"/>
      <name val="Arial CE"/>
    </font>
    <font>
      <sz val="11"/>
      <name val="Times New Roman CE"/>
      <charset val="238"/>
    </font>
    <font>
      <sz val="12"/>
      <name val="Times New Roman"/>
      <family val="1"/>
      <charset val="238"/>
    </font>
    <font>
      <sz val="12"/>
      <name val="Courier"/>
      <family val="3"/>
    </font>
    <font>
      <sz val="10"/>
      <name val="Century Gothic CE"/>
      <family val="2"/>
      <charset val="238"/>
    </font>
    <font>
      <sz val="10"/>
      <name val="Arial"/>
      <family val="2"/>
      <charset val="238"/>
    </font>
    <font>
      <sz val="11"/>
      <name val="Arial"/>
      <family val="2"/>
      <charset val="238"/>
    </font>
    <font>
      <b/>
      <sz val="10"/>
      <name val="Arial"/>
      <family val="2"/>
      <charset val="238"/>
    </font>
    <font>
      <b/>
      <sz val="12"/>
      <name val="Arial"/>
      <family val="2"/>
      <charset val="238"/>
    </font>
    <font>
      <b/>
      <i/>
      <sz val="10"/>
      <name val="Arial"/>
      <family val="2"/>
      <charset val="238"/>
    </font>
    <font>
      <b/>
      <sz val="10"/>
      <color rgb="FFFFFF00"/>
      <name val="Arial"/>
      <family val="2"/>
      <charset val="238"/>
    </font>
    <font>
      <b/>
      <sz val="10"/>
      <color rgb="FFFF0000"/>
      <name val="Arial"/>
      <family val="2"/>
      <charset val="238"/>
    </font>
    <font>
      <sz val="8"/>
      <name val="Arial"/>
      <family val="2"/>
      <charset val="238"/>
    </font>
    <font>
      <b/>
      <sz val="11"/>
      <name val="Arial"/>
      <family val="2"/>
      <charset val="238"/>
    </font>
    <font>
      <b/>
      <sz val="13"/>
      <name val="Arial"/>
      <family val="2"/>
      <charset val="238"/>
    </font>
    <font>
      <b/>
      <i/>
      <sz val="11"/>
      <name val="Arial"/>
      <family val="2"/>
      <charset val="238"/>
    </font>
    <font>
      <sz val="10"/>
      <color rgb="FFF4FFB1"/>
      <name val="Arial"/>
      <family val="2"/>
      <charset val="238"/>
    </font>
    <font>
      <vertAlign val="superscript"/>
      <sz val="10"/>
      <name val="Arial"/>
      <family val="2"/>
      <charset val="238"/>
    </font>
    <font>
      <i/>
      <sz val="10"/>
      <name val="Arial"/>
      <family val="2"/>
      <charset val="238"/>
    </font>
    <font>
      <sz val="10"/>
      <color theme="0" tint="-0.34998626667073579"/>
      <name val="Arial"/>
      <family val="2"/>
      <charset val="238"/>
    </font>
  </fonts>
  <fills count="32">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F4FFB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43"/>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rgb="FFFFFFCC"/>
      </patternFill>
    </fill>
    <fill>
      <patternFill patternType="solid">
        <fgColor rgb="FFFFC000"/>
        <bgColor indexed="64"/>
      </patternFill>
    </fill>
  </fills>
  <borders count="6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s>
  <cellStyleXfs count="238">
    <xf numFmtId="0" fontId="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7" fillId="0" borderId="0" applyFont="0" applyFill="0" applyBorder="0" applyAlignment="0" applyProtection="0"/>
    <xf numFmtId="166" fontId="8" fillId="0" borderId="0"/>
    <xf numFmtId="165"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applyFill="0" applyBorder="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6" fontId="8" fillId="0" borderId="0"/>
    <xf numFmtId="166" fontId="8" fillId="0" borderId="0"/>
    <xf numFmtId="0" fontId="10" fillId="0" borderId="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7" borderId="0" applyNumberFormat="0" applyBorder="0" applyAlignment="0" applyProtection="0"/>
    <xf numFmtId="0" fontId="12" fillId="18"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3" fillId="10" borderId="0" applyNumberFormat="0" applyBorder="0" applyAlignment="0" applyProtection="0"/>
    <xf numFmtId="0" fontId="14" fillId="22" borderId="6" applyNumberFormat="0" applyAlignment="0" applyProtection="0"/>
    <xf numFmtId="0" fontId="15" fillId="0" borderId="0" applyNumberFormat="0" applyFill="0" applyBorder="0" applyAlignment="0" applyProtection="0"/>
    <xf numFmtId="0" fontId="16" fillId="0" borderId="7" applyNumberFormat="0" applyFill="0" applyAlignment="0" applyProtection="0"/>
    <xf numFmtId="0" fontId="17" fillId="0" borderId="8" applyNumberFormat="0" applyFill="0" applyAlignment="0" applyProtection="0"/>
    <xf numFmtId="0" fontId="18" fillId="0" borderId="9" applyNumberFormat="0" applyFill="0" applyAlignment="0" applyProtection="0"/>
    <xf numFmtId="0" fontId="18" fillId="0" borderId="0" applyNumberFormat="0" applyFill="0" applyBorder="0" applyAlignment="0" applyProtection="0"/>
    <xf numFmtId="0" fontId="19" fillId="23" borderId="0" applyNumberFormat="0" applyBorder="0" applyAlignment="0" applyProtection="0"/>
    <xf numFmtId="0" fontId="10" fillId="24" borderId="10" applyNumberFormat="0" applyFon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12" fillId="25"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8" borderId="0" applyNumberFormat="0" applyBorder="0" applyAlignment="0" applyProtection="0"/>
    <xf numFmtId="0" fontId="22" fillId="0" borderId="11" applyNumberFormat="0" applyFill="0" applyAlignment="0" applyProtection="0"/>
    <xf numFmtId="0" fontId="23" fillId="29" borderId="12" applyNumberFormat="0" applyAlignment="0" applyProtection="0"/>
    <xf numFmtId="0" fontId="24" fillId="22" borderId="13" applyNumberFormat="0" applyAlignment="0" applyProtection="0"/>
    <xf numFmtId="0" fontId="25" fillId="9" borderId="0" applyNumberFormat="0" applyBorder="0" applyAlignment="0" applyProtection="0"/>
    <xf numFmtId="0" fontId="9" fillId="0" borderId="0"/>
    <xf numFmtId="0" fontId="26" fillId="13" borderId="13" applyNumberFormat="0" applyAlignment="0" applyProtection="0"/>
    <xf numFmtId="0" fontId="27" fillId="0" borderId="14" applyNumberFormat="0" applyFill="0" applyAlignment="0" applyProtection="0"/>
    <xf numFmtId="164" fontId="7" fillId="0" borderId="0" applyFont="0" applyFill="0" applyBorder="0" applyAlignment="0" applyProtection="0"/>
    <xf numFmtId="4" fontId="28" fillId="0" borderId="0"/>
    <xf numFmtId="166" fontId="8" fillId="0" borderId="0"/>
    <xf numFmtId="164" fontId="5" fillId="0" borderId="0" applyFont="0" applyFill="0" applyBorder="0" applyAlignment="0" applyProtection="0"/>
    <xf numFmtId="167" fontId="29" fillId="0" borderId="0"/>
    <xf numFmtId="0" fontId="11" fillId="0" borderId="0"/>
    <xf numFmtId="0" fontId="30" fillId="0" borderId="0"/>
    <xf numFmtId="167" fontId="29" fillId="0" borderId="0"/>
    <xf numFmtId="9" fontId="5" fillId="0" borderId="0" applyFont="0" applyFill="0" applyBorder="0" applyAlignment="0" applyProtection="0"/>
    <xf numFmtId="168" fontId="9" fillId="0" borderId="0" applyFill="0" applyBorder="0" applyAlignment="0" applyProtection="0"/>
    <xf numFmtId="166" fontId="31" fillId="0" borderId="0"/>
    <xf numFmtId="166" fontId="8" fillId="0" borderId="0"/>
    <xf numFmtId="0" fontId="28" fillId="0" borderId="0"/>
    <xf numFmtId="0" fontId="5" fillId="0" borderId="0"/>
    <xf numFmtId="164" fontId="5" fillId="0" borderId="0" applyFont="0" applyFill="0" applyBorder="0" applyAlignment="0" applyProtection="0"/>
    <xf numFmtId="166" fontId="8" fillId="0" borderId="0"/>
    <xf numFmtId="0" fontId="4" fillId="0" borderId="0"/>
    <xf numFmtId="0" fontId="7" fillId="0" borderId="0"/>
    <xf numFmtId="164" fontId="5" fillId="0" borderId="0" applyFont="0" applyFill="0" applyBorder="0" applyAlignment="0" applyProtection="0"/>
    <xf numFmtId="44" fontId="10" fillId="0" borderId="0" applyFont="0" applyFill="0" applyBorder="0" applyAlignment="0" applyProtection="0"/>
    <xf numFmtId="0" fontId="5" fillId="0" borderId="0"/>
    <xf numFmtId="0" fontId="5" fillId="0" borderId="0"/>
    <xf numFmtId="166" fontId="8" fillId="0" borderId="0"/>
    <xf numFmtId="0" fontId="5" fillId="0" borderId="0"/>
    <xf numFmtId="166" fontId="8" fillId="0" borderId="0"/>
    <xf numFmtId="166" fontId="8" fillId="0" borderId="0"/>
    <xf numFmtId="166" fontId="31" fillId="0" borderId="0"/>
    <xf numFmtId="0" fontId="28" fillId="0" borderId="0"/>
    <xf numFmtId="0" fontId="10" fillId="0" borderId="0"/>
    <xf numFmtId="0" fontId="5" fillId="0" borderId="0"/>
    <xf numFmtId="0" fontId="5" fillId="0" borderId="0"/>
    <xf numFmtId="0" fontId="5" fillId="0" borderId="0"/>
    <xf numFmtId="0" fontId="5" fillId="0" borderId="0"/>
    <xf numFmtId="167" fontId="2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10" fillId="0" borderId="0" applyFont="0" applyFill="0" applyBorder="0" applyAlignment="0" applyProtection="0"/>
    <xf numFmtId="9" fontId="5" fillId="0" borderId="0" applyFont="0" applyFill="0" applyBorder="0" applyAlignment="0" applyProtection="0"/>
    <xf numFmtId="0" fontId="6" fillId="30" borderId="15" applyNumberFormat="0" applyFont="0" applyAlignment="0" applyProtection="0"/>
    <xf numFmtId="164" fontId="5" fillId="0" borderId="0" applyFont="0" applyFill="0" applyBorder="0" applyAlignment="0" applyProtection="0"/>
    <xf numFmtId="169" fontId="5" fillId="0" borderId="0" applyFont="0" applyFill="0" applyBorder="0" applyAlignment="0" applyProtection="0"/>
    <xf numFmtId="164"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4" fontId="5"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9" fontId="5" fillId="0" borderId="0" applyFont="0" applyFill="0" applyBorder="0" applyAlignment="0" applyProtection="0"/>
    <xf numFmtId="0" fontId="5" fillId="0" borderId="0"/>
    <xf numFmtId="0" fontId="3" fillId="0" borderId="0"/>
    <xf numFmtId="164" fontId="5" fillId="0" borderId="0" applyFont="0" applyFill="0" applyBorder="0" applyAlignment="0" applyProtection="0"/>
    <xf numFmtId="0" fontId="3" fillId="0" borderId="0"/>
    <xf numFmtId="0" fontId="3" fillId="0" borderId="0"/>
    <xf numFmtId="0" fontId="10" fillId="0" borderId="0"/>
    <xf numFmtId="0" fontId="10" fillId="0" borderId="0"/>
    <xf numFmtId="0" fontId="10" fillId="0" borderId="0"/>
    <xf numFmtId="0" fontId="10" fillId="0" borderId="0"/>
    <xf numFmtId="0" fontId="10" fillId="0" borderId="0"/>
    <xf numFmtId="0" fontId="5" fillId="0" borderId="0"/>
    <xf numFmtId="0" fontId="3" fillId="0" borderId="0"/>
    <xf numFmtId="0" fontId="32" fillId="0" borderId="0"/>
    <xf numFmtId="44" fontId="10" fillId="0" borderId="0" applyFont="0" applyFill="0" applyBorder="0" applyAlignment="0" applyProtection="0"/>
    <xf numFmtId="164" fontId="33" fillId="0" borderId="0" applyFont="0" applyFill="0" applyBorder="0" applyAlignment="0" applyProtection="0"/>
    <xf numFmtId="0" fontId="2" fillId="0" borderId="0"/>
    <xf numFmtId="0" fontId="2" fillId="0" borderId="0"/>
    <xf numFmtId="0" fontId="33" fillId="0" borderId="0"/>
    <xf numFmtId="44" fontId="10"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1" fillId="0" borderId="0" applyFont="0" applyFill="0" applyBorder="0" applyAlignment="0" applyProtection="0"/>
    <xf numFmtId="164" fontId="5" fillId="0" borderId="0" applyFont="0" applyFill="0" applyBorder="0" applyAlignment="0" applyProtection="0"/>
  </cellStyleXfs>
  <cellXfs count="243">
    <xf numFmtId="0" fontId="0" fillId="0" borderId="0" xfId="0"/>
    <xf numFmtId="0" fontId="36" fillId="0" borderId="34" xfId="25" applyFont="1" applyBorder="1" applyAlignment="1">
      <alignment horizontal="center" vertical="center"/>
    </xf>
    <xf numFmtId="0" fontId="36" fillId="0" borderId="0" xfId="25" applyFont="1" applyAlignment="1">
      <alignment vertical="center"/>
    </xf>
    <xf numFmtId="0" fontId="36" fillId="0" borderId="0" xfId="25" applyFont="1" applyAlignment="1">
      <alignment horizontal="center" vertical="center"/>
    </xf>
    <xf numFmtId="2" fontId="36" fillId="0" borderId="0" xfId="25" applyNumberFormat="1" applyFont="1" applyAlignment="1">
      <alignment horizontal="center" vertical="center"/>
    </xf>
    <xf numFmtId="170" fontId="36" fillId="0" borderId="35" xfId="25" applyNumberFormat="1" applyFont="1" applyBorder="1" applyAlignment="1">
      <alignment vertical="center"/>
    </xf>
    <xf numFmtId="0" fontId="35" fillId="0" borderId="0" xfId="25" applyFont="1" applyAlignment="1">
      <alignment horizontal="center" vertical="center"/>
    </xf>
    <xf numFmtId="0" fontId="35" fillId="0" borderId="0" xfId="25" applyFont="1" applyAlignment="1">
      <alignment vertical="center"/>
    </xf>
    <xf numFmtId="2" fontId="35" fillId="0" borderId="0" xfId="25" applyNumberFormat="1" applyFont="1" applyAlignment="1">
      <alignment horizontal="center" vertical="center"/>
    </xf>
    <xf numFmtId="0" fontId="34" fillId="0" borderId="31" xfId="25" applyFont="1" applyBorder="1" applyAlignment="1">
      <alignment horizontal="center" vertical="center"/>
    </xf>
    <xf numFmtId="0" fontId="5" fillId="0" borderId="0" xfId="25" applyFont="1" applyAlignment="1">
      <alignment vertical="center"/>
    </xf>
    <xf numFmtId="171" fontId="5" fillId="0" borderId="0" xfId="16" applyNumberFormat="1" applyFont="1" applyAlignment="1">
      <alignment vertical="center"/>
    </xf>
    <xf numFmtId="0" fontId="41" fillId="0" borderId="34" xfId="25" applyFont="1" applyBorder="1" applyAlignment="1">
      <alignment horizontal="center" vertical="center"/>
    </xf>
    <xf numFmtId="0" fontId="42" fillId="0" borderId="0" xfId="25" applyFont="1" applyAlignment="1">
      <alignment vertical="center"/>
    </xf>
    <xf numFmtId="0" fontId="41" fillId="0" borderId="0" xfId="25" applyFont="1" applyAlignment="1">
      <alignment horizontal="center" vertical="center"/>
    </xf>
    <xf numFmtId="2" fontId="41" fillId="0" borderId="0" xfId="25" applyNumberFormat="1" applyFont="1" applyAlignment="1">
      <alignment horizontal="center" vertical="center"/>
    </xf>
    <xf numFmtId="0" fontId="41" fillId="0" borderId="35" xfId="25" applyFont="1" applyBorder="1" applyAlignment="1">
      <alignment vertical="center"/>
    </xf>
    <xf numFmtId="0" fontId="36" fillId="31" borderId="36" xfId="25" applyFont="1" applyFill="1" applyBorder="1" applyAlignment="1">
      <alignment horizontal="left" vertical="center"/>
    </xf>
    <xf numFmtId="0" fontId="36" fillId="31" borderId="2" xfId="25" applyFont="1" applyFill="1" applyBorder="1" applyAlignment="1">
      <alignment horizontal="left" vertical="center"/>
    </xf>
    <xf numFmtId="0" fontId="36" fillId="31" borderId="2" xfId="25" applyFont="1" applyFill="1" applyBorder="1" applyAlignment="1">
      <alignment horizontal="center"/>
    </xf>
    <xf numFmtId="0" fontId="36" fillId="31" borderId="37" xfId="25" applyFont="1" applyFill="1" applyBorder="1" applyAlignment="1">
      <alignment horizontal="center"/>
    </xf>
    <xf numFmtId="171" fontId="5" fillId="0" borderId="0" xfId="16" applyNumberFormat="1" applyFont="1" applyFill="1" applyAlignment="1">
      <alignment vertical="center"/>
    </xf>
    <xf numFmtId="0" fontId="41" fillId="0" borderId="38" xfId="25" applyFont="1" applyBorder="1" applyAlignment="1">
      <alignment horizontal="center" vertical="center"/>
    </xf>
    <xf numFmtId="0" fontId="43" fillId="0" borderId="39" xfId="25" applyFont="1" applyBorder="1" applyAlignment="1">
      <alignment vertical="center"/>
    </xf>
    <xf numFmtId="0" fontId="41" fillId="0" borderId="39" xfId="25" applyFont="1" applyBorder="1" applyAlignment="1">
      <alignment horizontal="center" vertical="center"/>
    </xf>
    <xf numFmtId="2" fontId="41" fillId="0" borderId="39" xfId="25" applyNumberFormat="1" applyFont="1" applyBorder="1" applyAlignment="1">
      <alignment horizontal="center" vertical="center"/>
    </xf>
    <xf numFmtId="170" fontId="36" fillId="0" borderId="16" xfId="25" applyNumberFormat="1" applyFont="1" applyBorder="1" applyAlignment="1">
      <alignment vertical="center"/>
    </xf>
    <xf numFmtId="170" fontId="36" fillId="0" borderId="4" xfId="25" applyNumberFormat="1" applyFont="1" applyBorder="1" applyAlignment="1">
      <alignment vertical="center"/>
    </xf>
    <xf numFmtId="0" fontId="41" fillId="0" borderId="40" xfId="25" applyFont="1" applyBorder="1" applyAlignment="1">
      <alignment horizontal="center" vertical="center"/>
    </xf>
    <xf numFmtId="0" fontId="43" fillId="0" borderId="41" xfId="25" applyFont="1" applyBorder="1" applyAlignment="1">
      <alignment vertical="center"/>
    </xf>
    <xf numFmtId="0" fontId="41" fillId="0" borderId="41" xfId="25" applyFont="1" applyBorder="1" applyAlignment="1">
      <alignment horizontal="center" vertical="center"/>
    </xf>
    <xf numFmtId="2" fontId="41" fillId="0" borderId="41" xfId="25" applyNumberFormat="1" applyFont="1" applyBorder="1" applyAlignment="1">
      <alignment horizontal="center" vertical="center"/>
    </xf>
    <xf numFmtId="170" fontId="36" fillId="0" borderId="26" xfId="25" applyNumberFormat="1" applyFont="1" applyBorder="1" applyAlignment="1">
      <alignment vertical="center"/>
    </xf>
    <xf numFmtId="0" fontId="36" fillId="31" borderId="42" xfId="25" applyFont="1" applyFill="1" applyBorder="1" applyAlignment="1">
      <alignment horizontal="center" vertical="center"/>
    </xf>
    <xf numFmtId="0" fontId="36" fillId="31" borderId="43" xfId="25" applyFont="1" applyFill="1" applyBorder="1" applyAlignment="1">
      <alignment vertical="center"/>
    </xf>
    <xf numFmtId="0" fontId="36" fillId="31" borderId="43" xfId="25" applyFont="1" applyFill="1" applyBorder="1" applyAlignment="1">
      <alignment horizontal="center" vertical="center"/>
    </xf>
    <xf numFmtId="2" fontId="36" fillId="31" borderId="43" xfId="25" applyNumberFormat="1" applyFont="1" applyFill="1" applyBorder="1" applyAlignment="1">
      <alignment horizontal="center" vertical="center"/>
    </xf>
    <xf numFmtId="170" fontId="36" fillId="31" borderId="44" xfId="25" applyNumberFormat="1" applyFont="1" applyFill="1" applyBorder="1" applyAlignment="1">
      <alignment vertical="center"/>
    </xf>
    <xf numFmtId="0" fontId="41" fillId="0" borderId="0" xfId="25" applyFont="1" applyAlignment="1">
      <alignment vertical="center"/>
    </xf>
    <xf numFmtId="0" fontId="41" fillId="0" borderId="39" xfId="25" applyFont="1" applyBorder="1" applyAlignment="1">
      <alignment vertical="center"/>
    </xf>
    <xf numFmtId="170" fontId="36" fillId="0" borderId="45" xfId="25" applyNumberFormat="1" applyFont="1" applyBorder="1" applyAlignment="1">
      <alignment vertical="center"/>
    </xf>
    <xf numFmtId="0" fontId="36" fillId="31" borderId="38" xfId="25" applyFont="1" applyFill="1" applyBorder="1" applyAlignment="1">
      <alignment horizontal="center" vertical="center"/>
    </xf>
    <xf numFmtId="0" fontId="36" fillId="31" borderId="39" xfId="25" applyFont="1" applyFill="1" applyBorder="1" applyAlignment="1">
      <alignment vertical="center"/>
    </xf>
    <xf numFmtId="0" fontId="36" fillId="31" borderId="39" xfId="25" applyFont="1" applyFill="1" applyBorder="1" applyAlignment="1">
      <alignment horizontal="center" vertical="center"/>
    </xf>
    <xf numFmtId="2" fontId="36" fillId="31" borderId="45" xfId="25" applyNumberFormat="1" applyFont="1" applyFill="1" applyBorder="1" applyAlignment="1">
      <alignment horizontal="center" vertical="center"/>
    </xf>
    <xf numFmtId="170" fontId="36" fillId="31" borderId="4" xfId="25" applyNumberFormat="1" applyFont="1" applyFill="1" applyBorder="1" applyAlignment="1">
      <alignment vertical="center"/>
    </xf>
    <xf numFmtId="170" fontId="5" fillId="0" borderId="0" xfId="25" applyNumberFormat="1" applyFont="1" applyAlignment="1">
      <alignment vertical="center"/>
    </xf>
    <xf numFmtId="0" fontId="36" fillId="31" borderId="31" xfId="25" applyFont="1" applyFill="1" applyBorder="1" applyAlignment="1">
      <alignment horizontal="center" vertical="center"/>
    </xf>
    <xf numFmtId="0" fontId="36" fillId="31" borderId="32" xfId="25" applyFont="1" applyFill="1" applyBorder="1" applyAlignment="1">
      <alignment vertical="center"/>
    </xf>
    <xf numFmtId="0" fontId="36" fillId="31" borderId="32" xfId="25" applyFont="1" applyFill="1" applyBorder="1" applyAlignment="1">
      <alignment horizontal="center" vertical="center"/>
    </xf>
    <xf numFmtId="2" fontId="36" fillId="31" borderId="33" xfId="25" applyNumberFormat="1" applyFont="1" applyFill="1" applyBorder="1" applyAlignment="1">
      <alignment horizontal="center" vertical="center"/>
    </xf>
    <xf numFmtId="170" fontId="36" fillId="31" borderId="22" xfId="25" applyNumberFormat="1" applyFont="1" applyFill="1" applyBorder="1" applyAlignment="1">
      <alignment vertical="center"/>
    </xf>
    <xf numFmtId="0" fontId="36" fillId="31" borderId="46" xfId="25" applyFont="1" applyFill="1" applyBorder="1" applyAlignment="1">
      <alignment horizontal="center" vertical="center"/>
    </xf>
    <xf numFmtId="0" fontId="36" fillId="31" borderId="47" xfId="25" applyFont="1" applyFill="1" applyBorder="1" applyAlignment="1">
      <alignment vertical="center"/>
    </xf>
    <xf numFmtId="0" fontId="36" fillId="31" borderId="47" xfId="25" applyFont="1" applyFill="1" applyBorder="1" applyAlignment="1">
      <alignment horizontal="center" vertical="center"/>
    </xf>
    <xf numFmtId="2" fontId="36" fillId="31" borderId="48" xfId="25" applyNumberFormat="1" applyFont="1" applyFill="1" applyBorder="1" applyAlignment="1">
      <alignment horizontal="center" vertical="center"/>
    </xf>
    <xf numFmtId="170" fontId="36" fillId="31" borderId="49" xfId="25" applyNumberFormat="1" applyFont="1" applyFill="1" applyBorder="1" applyAlignment="1">
      <alignment vertical="center"/>
    </xf>
    <xf numFmtId="0" fontId="36" fillId="31" borderId="50" xfId="25" applyFont="1" applyFill="1" applyBorder="1" applyAlignment="1">
      <alignment horizontal="center" vertical="center"/>
    </xf>
    <xf numFmtId="0" fontId="36" fillId="31" borderId="51" xfId="25" applyFont="1" applyFill="1" applyBorder="1" applyAlignment="1">
      <alignment vertical="center"/>
    </xf>
    <xf numFmtId="0" fontId="36" fillId="31" borderId="51" xfId="25" applyFont="1" applyFill="1" applyBorder="1" applyAlignment="1">
      <alignment horizontal="center" vertical="center"/>
    </xf>
    <xf numFmtId="2" fontId="36" fillId="31" borderId="52" xfId="25" applyNumberFormat="1" applyFont="1" applyFill="1" applyBorder="1" applyAlignment="1">
      <alignment horizontal="center" vertical="center"/>
    </xf>
    <xf numFmtId="170" fontId="36" fillId="31" borderId="53" xfId="25" applyNumberFormat="1" applyFont="1" applyFill="1" applyBorder="1" applyAlignment="1">
      <alignment vertical="center"/>
    </xf>
    <xf numFmtId="0" fontId="5" fillId="0" borderId="0" xfId="25" applyFont="1" applyAlignment="1">
      <alignment horizontal="center" vertical="center"/>
    </xf>
    <xf numFmtId="2" fontId="5" fillId="0" borderId="0" xfId="25" applyNumberFormat="1" applyFont="1" applyAlignment="1">
      <alignment horizontal="center" vertical="center"/>
    </xf>
    <xf numFmtId="49" fontId="35" fillId="2" borderId="54" xfId="25" applyNumberFormat="1" applyFont="1" applyFill="1" applyBorder="1" applyAlignment="1">
      <alignment horizontal="center" vertical="center" wrapText="1"/>
    </xf>
    <xf numFmtId="0" fontId="35" fillId="2" borderId="55" xfId="25" applyFont="1" applyFill="1" applyBorder="1" applyAlignment="1">
      <alignment horizontal="center" vertical="center"/>
    </xf>
    <xf numFmtId="2" fontId="35" fillId="2" borderId="55" xfId="25" applyNumberFormat="1" applyFont="1" applyFill="1" applyBorder="1" applyAlignment="1">
      <alignment horizontal="center" vertical="center"/>
    </xf>
    <xf numFmtId="44" fontId="35" fillId="2" borderId="55" xfId="16" applyNumberFormat="1" applyFont="1" applyFill="1" applyBorder="1" applyAlignment="1">
      <alignment horizontal="center" vertical="center" wrapText="1"/>
    </xf>
    <xf numFmtId="44" fontId="35" fillId="2" borderId="56" xfId="25" applyNumberFormat="1" applyFont="1" applyFill="1" applyBorder="1" applyAlignment="1">
      <alignment horizontal="center" vertical="center"/>
    </xf>
    <xf numFmtId="49" fontId="35" fillId="0" borderId="27" xfId="25" applyNumberFormat="1" applyFont="1" applyBorder="1" applyAlignment="1">
      <alignment horizontal="center" vertical="center" wrapText="1"/>
    </xf>
    <xf numFmtId="0" fontId="35" fillId="0" borderId="2" xfId="25" applyFont="1" applyBorder="1" applyAlignment="1">
      <alignment horizontal="center" vertical="center"/>
    </xf>
    <xf numFmtId="2" fontId="35" fillId="0" borderId="2" xfId="25" applyNumberFormat="1" applyFont="1" applyBorder="1" applyAlignment="1">
      <alignment horizontal="center" vertical="center"/>
    </xf>
    <xf numFmtId="44" fontId="35" fillId="0" borderId="2" xfId="16" applyNumberFormat="1" applyFont="1" applyFill="1" applyBorder="1" applyAlignment="1">
      <alignment horizontal="center" vertical="center" wrapText="1"/>
    </xf>
    <xf numFmtId="44" fontId="35" fillId="0" borderId="3" xfId="25" applyNumberFormat="1" applyFont="1" applyBorder="1" applyAlignment="1">
      <alignment horizontal="center" vertical="center"/>
    </xf>
    <xf numFmtId="0" fontId="35" fillId="7" borderId="1" xfId="25" applyFont="1" applyFill="1" applyBorder="1" applyAlignment="1">
      <alignment horizontal="left" vertical="center"/>
    </xf>
    <xf numFmtId="49" fontId="35" fillId="7" borderId="54" xfId="25" applyNumberFormat="1" applyFont="1" applyFill="1" applyBorder="1" applyAlignment="1">
      <alignment horizontal="center" vertical="center"/>
    </xf>
    <xf numFmtId="0" fontId="35" fillId="7" borderId="55" xfId="25" applyFont="1" applyFill="1" applyBorder="1" applyAlignment="1">
      <alignment horizontal="left" vertical="center"/>
    </xf>
    <xf numFmtId="172" fontId="35" fillId="7" borderId="56" xfId="25" applyNumberFormat="1" applyFont="1" applyFill="1" applyBorder="1" applyAlignment="1">
      <alignment horizontal="right" vertical="center"/>
    </xf>
    <xf numFmtId="0" fontId="35" fillId="3" borderId="0" xfId="25" applyFont="1" applyFill="1" applyAlignment="1">
      <alignment horizontal="left" vertical="center"/>
    </xf>
    <xf numFmtId="0" fontId="35" fillId="5" borderId="1" xfId="25" applyFont="1" applyFill="1" applyBorder="1" applyAlignment="1">
      <alignment horizontal="left" vertical="center"/>
    </xf>
    <xf numFmtId="49" fontId="35" fillId="5" borderId="27" xfId="25" applyNumberFormat="1" applyFont="1" applyFill="1" applyBorder="1" applyAlignment="1">
      <alignment horizontal="center" vertical="center"/>
    </xf>
    <xf numFmtId="0" fontId="35" fillId="5" borderId="36" xfId="25" applyFont="1" applyFill="1" applyBorder="1" applyAlignment="1">
      <alignment horizontal="left" vertical="center"/>
    </xf>
    <xf numFmtId="173" fontId="35" fillId="5" borderId="3" xfId="16" applyNumberFormat="1" applyFont="1" applyFill="1" applyBorder="1" applyAlignment="1">
      <alignment horizontal="right" vertical="center"/>
    </xf>
    <xf numFmtId="0" fontId="35" fillId="4" borderId="1" xfId="25" applyFont="1" applyFill="1" applyBorder="1" applyAlignment="1">
      <alignment horizontal="left" vertical="center" wrapText="1"/>
    </xf>
    <xf numFmtId="49" fontId="35" fillId="4" borderId="27" xfId="25" applyNumberFormat="1" applyFont="1" applyFill="1" applyBorder="1" applyAlignment="1">
      <alignment horizontal="center" vertical="center"/>
    </xf>
    <xf numFmtId="0" fontId="35" fillId="4" borderId="36" xfId="25" applyFont="1" applyFill="1" applyBorder="1" applyAlignment="1">
      <alignment horizontal="left" vertical="center"/>
    </xf>
    <xf numFmtId="172" fontId="35" fillId="4" borderId="3" xfId="16" applyNumberFormat="1" applyFont="1" applyFill="1" applyBorder="1" applyAlignment="1">
      <alignment horizontal="right" vertical="center"/>
    </xf>
    <xf numFmtId="0" fontId="35" fillId="3" borderId="17" xfId="25" applyFont="1" applyFill="1" applyBorder="1" applyAlignment="1">
      <alignment horizontal="left" vertical="center"/>
    </xf>
    <xf numFmtId="0" fontId="35" fillId="6" borderId="1" xfId="25" applyFont="1" applyFill="1" applyBorder="1" applyAlignment="1">
      <alignment horizontal="left" vertical="center"/>
    </xf>
    <xf numFmtId="0" fontId="37" fillId="0" borderId="5" xfId="25" applyFont="1" applyBorder="1" applyAlignment="1">
      <alignment horizontal="left" vertical="center" wrapText="1"/>
    </xf>
    <xf numFmtId="49" fontId="35" fillId="6" borderId="1" xfId="25" applyNumberFormat="1" applyFont="1" applyFill="1" applyBorder="1" applyAlignment="1">
      <alignment horizontal="center" vertical="center"/>
    </xf>
    <xf numFmtId="0" fontId="35" fillId="6" borderId="36" xfId="25" applyFont="1" applyFill="1" applyBorder="1" applyAlignment="1">
      <alignment horizontal="left" vertical="center"/>
    </xf>
    <xf numFmtId="175" fontId="35" fillId="6" borderId="3" xfId="16" applyNumberFormat="1" applyFont="1" applyFill="1" applyBorder="1" applyAlignment="1">
      <alignment horizontal="right" vertical="center"/>
    </xf>
    <xf numFmtId="49" fontId="35" fillId="0" borderId="0" xfId="25" applyNumberFormat="1" applyFont="1" applyAlignment="1">
      <alignment horizontal="center" vertical="center"/>
    </xf>
    <xf numFmtId="0" fontId="35" fillId="0" borderId="0" xfId="25" applyFont="1" applyAlignment="1">
      <alignment horizontal="left" vertical="center"/>
    </xf>
    <xf numFmtId="4" fontId="35" fillId="0" borderId="0" xfId="16" applyNumberFormat="1" applyFont="1" applyFill="1" applyBorder="1" applyAlignment="1">
      <alignment horizontal="right" vertical="center"/>
    </xf>
    <xf numFmtId="0" fontId="35" fillId="0" borderId="2" xfId="25" applyFont="1" applyBorder="1" applyAlignment="1">
      <alignment horizontal="left" vertical="center"/>
    </xf>
    <xf numFmtId="0" fontId="38" fillId="0" borderId="0" xfId="25" applyFont="1" applyAlignment="1">
      <alignment vertical="center"/>
    </xf>
    <xf numFmtId="49" fontId="5" fillId="0" borderId="18" xfId="25" applyNumberFormat="1" applyFont="1" applyBorder="1" applyAlignment="1">
      <alignment horizontal="center" vertical="center"/>
    </xf>
    <xf numFmtId="0" fontId="44" fillId="7" borderId="2" xfId="25" applyFont="1" applyFill="1" applyBorder="1" applyAlignment="1">
      <alignment horizontal="center" vertical="center"/>
    </xf>
    <xf numFmtId="2" fontId="44" fillId="7" borderId="2" xfId="25" applyNumberFormat="1" applyFont="1" applyFill="1" applyBorder="1" applyAlignment="1">
      <alignment horizontal="center" vertical="center"/>
    </xf>
    <xf numFmtId="44" fontId="44" fillId="7" borderId="2" xfId="25" applyNumberFormat="1" applyFont="1" applyFill="1" applyBorder="1" applyAlignment="1">
      <alignment horizontal="right" vertical="center"/>
    </xf>
    <xf numFmtId="44" fontId="44" fillId="7" borderId="3" xfId="25" applyNumberFormat="1" applyFont="1" applyFill="1" applyBorder="1" applyAlignment="1">
      <alignment horizontal="right" vertical="center"/>
    </xf>
    <xf numFmtId="49" fontId="5" fillId="0" borderId="19" xfId="25" applyNumberFormat="1" applyFont="1" applyBorder="1" applyAlignment="1">
      <alignment horizontal="center" vertical="center"/>
    </xf>
    <xf numFmtId="0" fontId="5" fillId="0" borderId="16" xfId="25" applyFont="1" applyBorder="1" applyAlignment="1">
      <alignment horizontal="left" vertical="center" wrapText="1"/>
    </xf>
    <xf numFmtId="0" fontId="5" fillId="0" borderId="16" xfId="25" applyFont="1" applyBorder="1" applyAlignment="1">
      <alignment horizontal="center" vertical="center"/>
    </xf>
    <xf numFmtId="2" fontId="5" fillId="0" borderId="16" xfId="25" applyNumberFormat="1" applyFont="1" applyBorder="1" applyAlignment="1">
      <alignment horizontal="center" vertical="center"/>
    </xf>
    <xf numFmtId="4" fontId="5" fillId="0" borderId="28" xfId="16" applyNumberFormat="1" applyFont="1" applyBorder="1" applyAlignment="1">
      <alignment horizontal="right" vertical="center"/>
    </xf>
    <xf numFmtId="0" fontId="5" fillId="0" borderId="4" xfId="25" applyFont="1" applyBorder="1" applyAlignment="1">
      <alignment horizontal="left" vertical="center" wrapText="1"/>
    </xf>
    <xf numFmtId="0" fontId="5" fillId="0" borderId="4" xfId="25" applyFont="1" applyBorder="1" applyAlignment="1">
      <alignment horizontal="center" vertical="center"/>
    </xf>
    <xf numFmtId="2" fontId="5" fillId="0" borderId="4" xfId="25" applyNumberFormat="1" applyFont="1" applyBorder="1" applyAlignment="1">
      <alignment horizontal="center" vertical="center"/>
    </xf>
    <xf numFmtId="4" fontId="5" fillId="0" borderId="25" xfId="16" applyNumberFormat="1" applyFont="1" applyBorder="1" applyAlignment="1">
      <alignment horizontal="right" vertical="center"/>
    </xf>
    <xf numFmtId="0" fontId="5" fillId="0" borderId="4" xfId="25" applyFont="1" applyBorder="1" applyAlignment="1">
      <alignment horizontal="left" vertical="center" wrapText="1" shrinkToFit="1"/>
    </xf>
    <xf numFmtId="4" fontId="5" fillId="0" borderId="25" xfId="16" applyNumberFormat="1" applyFont="1" applyFill="1" applyBorder="1" applyAlignment="1">
      <alignment horizontal="right" vertical="center"/>
    </xf>
    <xf numFmtId="0" fontId="38" fillId="0" borderId="0" xfId="25" applyFont="1" applyAlignment="1">
      <alignment vertical="center" wrapText="1"/>
    </xf>
    <xf numFmtId="0" fontId="47" fillId="0" borderId="0" xfId="25" applyFont="1" applyAlignment="1">
      <alignment vertical="center"/>
    </xf>
    <xf numFmtId="0" fontId="35" fillId="7" borderId="55" xfId="25" applyFont="1" applyFill="1" applyBorder="1" applyAlignment="1">
      <alignment horizontal="center" vertical="center"/>
    </xf>
    <xf numFmtId="2" fontId="35" fillId="7" borderId="55" xfId="25" applyNumberFormat="1" applyFont="1" applyFill="1" applyBorder="1" applyAlignment="1">
      <alignment horizontal="center" vertical="center"/>
    </xf>
    <xf numFmtId="44" fontId="35" fillId="7" borderId="55" xfId="16" applyNumberFormat="1" applyFont="1" applyFill="1" applyBorder="1" applyAlignment="1">
      <alignment horizontal="right" vertical="center"/>
    </xf>
    <xf numFmtId="49" fontId="35" fillId="3" borderId="43" xfId="25" applyNumberFormat="1" applyFont="1" applyFill="1" applyBorder="1" applyAlignment="1">
      <alignment horizontal="center" vertical="center"/>
    </xf>
    <xf numFmtId="0" fontId="35" fillId="3" borderId="0" xfId="25" applyFont="1" applyFill="1" applyAlignment="1">
      <alignment horizontal="center" vertical="center"/>
    </xf>
    <xf numFmtId="2" fontId="35" fillId="3" borderId="0" xfId="25" applyNumberFormat="1" applyFont="1" applyFill="1" applyAlignment="1">
      <alignment horizontal="center" vertical="center"/>
    </xf>
    <xf numFmtId="44" fontId="35" fillId="3" borderId="0" xfId="16" applyNumberFormat="1" applyFont="1" applyFill="1" applyBorder="1" applyAlignment="1">
      <alignment horizontal="right" vertical="center"/>
    </xf>
    <xf numFmtId="44" fontId="35" fillId="3" borderId="0" xfId="25" applyNumberFormat="1" applyFont="1" applyFill="1" applyAlignment="1">
      <alignment horizontal="right" vertical="center"/>
    </xf>
    <xf numFmtId="49" fontId="5" fillId="0" borderId="20" xfId="25" applyNumberFormat="1" applyFont="1" applyBorder="1" applyAlignment="1">
      <alignment horizontal="center" vertical="center"/>
    </xf>
    <xf numFmtId="0" fontId="5" fillId="5" borderId="2" xfId="25" applyFont="1" applyFill="1" applyBorder="1" applyAlignment="1">
      <alignment horizontal="center" vertical="center"/>
    </xf>
    <xf numFmtId="2" fontId="5" fillId="5" borderId="2" xfId="25" applyNumberFormat="1" applyFont="1" applyFill="1" applyBorder="1" applyAlignment="1">
      <alignment horizontal="center" vertical="center"/>
    </xf>
    <xf numFmtId="44" fontId="5" fillId="5" borderId="2" xfId="16" applyNumberFormat="1" applyFont="1" applyFill="1" applyBorder="1" applyAlignment="1">
      <alignment horizontal="right" vertical="center"/>
    </xf>
    <xf numFmtId="44" fontId="5" fillId="5" borderId="3" xfId="16" applyNumberFormat="1" applyFont="1" applyFill="1" applyBorder="1" applyAlignment="1">
      <alignment horizontal="right" vertical="center"/>
    </xf>
    <xf numFmtId="49" fontId="5" fillId="0" borderId="21" xfId="25" applyNumberFormat="1" applyFont="1" applyBorder="1" applyAlignment="1">
      <alignment horizontal="center" vertical="center"/>
    </xf>
    <xf numFmtId="0" fontId="5" fillId="0" borderId="5" xfId="25" applyFont="1" applyBorder="1" applyAlignment="1">
      <alignment horizontal="center" vertical="center"/>
    </xf>
    <xf numFmtId="2" fontId="5" fillId="0" borderId="5" xfId="25" applyNumberFormat="1" applyFont="1" applyBorder="1" applyAlignment="1">
      <alignment horizontal="center" vertical="center"/>
    </xf>
    <xf numFmtId="44" fontId="5" fillId="0" borderId="5" xfId="16" applyNumberFormat="1" applyFont="1" applyBorder="1" applyAlignment="1">
      <alignment horizontal="right" vertical="center"/>
    </xf>
    <xf numFmtId="44" fontId="5" fillId="0" borderId="24" xfId="16" applyNumberFormat="1" applyFont="1" applyBorder="1" applyAlignment="1">
      <alignment horizontal="right" vertical="center"/>
    </xf>
    <xf numFmtId="0" fontId="37" fillId="0" borderId="4" xfId="25" applyFont="1" applyBorder="1" applyAlignment="1">
      <alignment horizontal="left" vertical="center" wrapText="1"/>
    </xf>
    <xf numFmtId="44" fontId="5" fillId="0" borderId="4" xfId="16" applyNumberFormat="1" applyFont="1" applyBorder="1" applyAlignment="1">
      <alignment horizontal="right" vertical="center"/>
    </xf>
    <xf numFmtId="0" fontId="5" fillId="0" borderId="4" xfId="25" applyFont="1" applyBorder="1" applyAlignment="1">
      <alignment vertical="center" wrapText="1"/>
    </xf>
    <xf numFmtId="49" fontId="5" fillId="0" borderId="58" xfId="25" applyNumberFormat="1" applyFont="1" applyBorder="1" applyAlignment="1">
      <alignment horizontal="center" vertical="center"/>
    </xf>
    <xf numFmtId="0" fontId="5" fillId="0" borderId="22" xfId="25" applyFont="1" applyBorder="1" applyAlignment="1">
      <alignment vertical="center" wrapText="1"/>
    </xf>
    <xf numFmtId="0" fontId="5" fillId="0" borderId="22" xfId="25" applyFont="1" applyBorder="1" applyAlignment="1">
      <alignment horizontal="center" vertical="center"/>
    </xf>
    <xf numFmtId="2" fontId="5" fillId="0" borderId="22" xfId="25" applyNumberFormat="1" applyFont="1" applyBorder="1" applyAlignment="1">
      <alignment horizontal="center" vertical="center"/>
    </xf>
    <xf numFmtId="173" fontId="5" fillId="0" borderId="22" xfId="16" applyNumberFormat="1" applyFont="1" applyFill="1" applyBorder="1" applyAlignment="1">
      <alignment horizontal="right" vertical="center"/>
    </xf>
    <xf numFmtId="4" fontId="5" fillId="0" borderId="29" xfId="16" applyNumberFormat="1" applyFont="1" applyFill="1" applyBorder="1" applyAlignment="1">
      <alignment horizontal="right" vertical="center"/>
    </xf>
    <xf numFmtId="49" fontId="5" fillId="0" borderId="59" xfId="25" applyNumberFormat="1" applyFont="1" applyBorder="1" applyAlignment="1">
      <alignment horizontal="center" vertical="center"/>
    </xf>
    <xf numFmtId="0" fontId="35" fillId="0" borderId="60" xfId="25" applyFont="1" applyBorder="1" applyAlignment="1">
      <alignment horizontal="left" vertical="center" wrapText="1"/>
    </xf>
    <xf numFmtId="0" fontId="5" fillId="0" borderId="60" xfId="25" applyFont="1" applyBorder="1" applyAlignment="1">
      <alignment horizontal="center" vertical="center"/>
    </xf>
    <xf numFmtId="2" fontId="5" fillId="0" borderId="60" xfId="25" applyNumberFormat="1" applyFont="1" applyBorder="1" applyAlignment="1">
      <alignment horizontal="center" vertical="center"/>
    </xf>
    <xf numFmtId="173" fontId="5" fillId="0" borderId="60" xfId="16" applyNumberFormat="1" applyFont="1" applyFill="1" applyBorder="1" applyAlignment="1">
      <alignment horizontal="right" vertical="center"/>
    </xf>
    <xf numFmtId="4" fontId="5" fillId="0" borderId="61" xfId="16" applyNumberFormat="1" applyFont="1" applyFill="1" applyBorder="1" applyAlignment="1">
      <alignment horizontal="right" vertical="center"/>
    </xf>
    <xf numFmtId="0" fontId="5" fillId="0" borderId="5" xfId="25" applyFont="1" applyBorder="1" applyAlignment="1">
      <alignment horizontal="left" vertical="center" wrapText="1"/>
    </xf>
    <xf numFmtId="174" fontId="5" fillId="0" borderId="5" xfId="25" applyNumberFormat="1" applyFont="1" applyBorder="1" applyAlignment="1">
      <alignment horizontal="center" vertical="center"/>
    </xf>
    <xf numFmtId="4" fontId="5" fillId="0" borderId="24" xfId="16" applyNumberFormat="1" applyFont="1" applyFill="1" applyBorder="1" applyAlignment="1">
      <alignment horizontal="right" vertical="center"/>
    </xf>
    <xf numFmtId="173" fontId="5" fillId="0" borderId="4" xfId="16" applyNumberFormat="1" applyFont="1" applyBorder="1" applyAlignment="1">
      <alignment horizontal="right" vertical="center"/>
    </xf>
    <xf numFmtId="0" fontId="5" fillId="0" borderId="4" xfId="25" applyFont="1" applyBorder="1" applyAlignment="1">
      <alignment vertical="center" wrapText="1" shrinkToFit="1"/>
    </xf>
    <xf numFmtId="0" fontId="38" fillId="0" borderId="57" xfId="25" applyFont="1" applyBorder="1" applyAlignment="1">
      <alignment horizontal="left" vertical="center" wrapText="1"/>
    </xf>
    <xf numFmtId="0" fontId="38" fillId="0" borderId="0" xfId="25" applyFont="1" applyAlignment="1">
      <alignment horizontal="left" vertical="center"/>
    </xf>
    <xf numFmtId="0" fontId="38" fillId="0" borderId="0" xfId="25" applyFont="1" applyAlignment="1">
      <alignment horizontal="left" vertical="center" wrapText="1"/>
    </xf>
    <xf numFmtId="0" fontId="5" fillId="0" borderId="0" xfId="23" applyFont="1" applyFill="1" applyBorder="1" applyAlignment="1">
      <alignment vertical="center" wrapText="1"/>
    </xf>
    <xf numFmtId="0" fontId="5" fillId="0" borderId="4" xfId="0" applyFont="1" applyBorder="1" applyAlignment="1">
      <alignment horizontal="center" vertical="center"/>
    </xf>
    <xf numFmtId="2" fontId="5" fillId="0" borderId="4" xfId="0" applyNumberFormat="1" applyFont="1" applyBorder="1" applyAlignment="1">
      <alignment horizontal="center" vertical="center"/>
    </xf>
    <xf numFmtId="44" fontId="5" fillId="0" borderId="25" xfId="16" applyNumberFormat="1" applyFont="1" applyFill="1" applyBorder="1" applyAlignment="1">
      <alignment horizontal="right" vertical="center"/>
    </xf>
    <xf numFmtId="0" fontId="35" fillId="5" borderId="2" xfId="25" applyFont="1" applyFill="1" applyBorder="1" applyAlignment="1">
      <alignment horizontal="center" vertical="center"/>
    </xf>
    <xf numFmtId="2" fontId="35" fillId="5" borderId="2" xfId="25" applyNumberFormat="1" applyFont="1" applyFill="1" applyBorder="1" applyAlignment="1">
      <alignment horizontal="center" vertical="center"/>
    </xf>
    <xf numFmtId="44" fontId="35" fillId="5" borderId="2" xfId="16" applyNumberFormat="1" applyFont="1" applyFill="1" applyBorder="1" applyAlignment="1">
      <alignment horizontal="right" vertical="center"/>
    </xf>
    <xf numFmtId="49" fontId="35" fillId="3" borderId="17" xfId="25" applyNumberFormat="1" applyFont="1" applyFill="1" applyBorder="1" applyAlignment="1">
      <alignment horizontal="center" vertical="center"/>
    </xf>
    <xf numFmtId="44" fontId="35" fillId="3" borderId="17" xfId="16" applyNumberFormat="1" applyFont="1" applyFill="1" applyBorder="1" applyAlignment="1">
      <alignment horizontal="right" vertical="center"/>
    </xf>
    <xf numFmtId="49" fontId="5" fillId="0" borderId="27" xfId="25" applyNumberFormat="1" applyFont="1" applyBorder="1" applyAlignment="1">
      <alignment horizontal="center" vertical="center"/>
    </xf>
    <xf numFmtId="0" fontId="5" fillId="4" borderId="2" xfId="25" applyFont="1" applyFill="1" applyBorder="1" applyAlignment="1">
      <alignment horizontal="center" vertical="center"/>
    </xf>
    <xf numFmtId="2" fontId="5" fillId="4" borderId="2" xfId="25" applyNumberFormat="1" applyFont="1" applyFill="1" applyBorder="1" applyAlignment="1">
      <alignment horizontal="center" vertical="center"/>
    </xf>
    <xf numFmtId="44" fontId="5" fillId="4" borderId="2" xfId="25" applyNumberFormat="1" applyFont="1" applyFill="1" applyBorder="1" applyAlignment="1">
      <alignment horizontal="right" vertical="center"/>
    </xf>
    <xf numFmtId="44" fontId="35" fillId="4" borderId="3" xfId="25" applyNumberFormat="1" applyFont="1" applyFill="1" applyBorder="1" applyAlignment="1">
      <alignment horizontal="right" vertical="center"/>
    </xf>
    <xf numFmtId="0" fontId="37" fillId="0" borderId="16" xfId="25" applyFont="1" applyBorder="1" applyAlignment="1">
      <alignment horizontal="left" vertical="center" wrapText="1"/>
    </xf>
    <xf numFmtId="173" fontId="5" fillId="0" borderId="16" xfId="16" applyNumberFormat="1" applyFont="1" applyBorder="1" applyAlignment="1">
      <alignment horizontal="right" vertical="center"/>
    </xf>
    <xf numFmtId="173" fontId="5" fillId="0" borderId="28" xfId="16" applyNumberFormat="1" applyFont="1" applyBorder="1" applyAlignment="1">
      <alignment horizontal="right" vertical="center"/>
    </xf>
    <xf numFmtId="173" fontId="5" fillId="0" borderId="25" xfId="16" applyNumberFormat="1" applyFont="1" applyBorder="1" applyAlignment="1">
      <alignment horizontal="right" vertical="center"/>
    </xf>
    <xf numFmtId="173" fontId="5" fillId="3" borderId="25" xfId="16" applyNumberFormat="1" applyFont="1" applyFill="1" applyBorder="1" applyAlignment="1">
      <alignment horizontal="right" vertical="center"/>
    </xf>
    <xf numFmtId="0" fontId="5" fillId="0" borderId="22" xfId="25" applyFont="1" applyBorder="1" applyAlignment="1">
      <alignment horizontal="left" vertical="center" wrapText="1"/>
    </xf>
    <xf numFmtId="173" fontId="5" fillId="0" borderId="22" xfId="25" applyNumberFormat="1" applyFont="1" applyBorder="1" applyAlignment="1">
      <alignment horizontal="right" vertical="center"/>
    </xf>
    <xf numFmtId="173" fontId="5" fillId="3" borderId="29" xfId="16" applyNumberFormat="1" applyFont="1" applyFill="1" applyBorder="1" applyAlignment="1">
      <alignment horizontal="right" vertical="center"/>
    </xf>
    <xf numFmtId="0" fontId="5" fillId="0" borderId="23" xfId="25" applyFont="1" applyBorder="1" applyAlignment="1">
      <alignment horizontal="left" vertical="center"/>
    </xf>
    <xf numFmtId="0" fontId="5" fillId="0" borderId="23" xfId="25" applyFont="1" applyBorder="1" applyAlignment="1">
      <alignment horizontal="center" vertical="center"/>
    </xf>
    <xf numFmtId="2" fontId="5" fillId="0" borderId="23" xfId="25" applyNumberFormat="1" applyFont="1" applyBorder="1" applyAlignment="1">
      <alignment horizontal="center" vertical="center"/>
    </xf>
    <xf numFmtId="173" fontId="5" fillId="3" borderId="23" xfId="16" applyNumberFormat="1" applyFont="1" applyFill="1" applyBorder="1" applyAlignment="1">
      <alignment horizontal="right" vertical="center"/>
    </xf>
    <xf numFmtId="0" fontId="5" fillId="0" borderId="5" xfId="25" applyFont="1" applyBorder="1" applyAlignment="1">
      <alignment horizontal="left" vertical="center"/>
    </xf>
    <xf numFmtId="173" fontId="5" fillId="3" borderId="24" xfId="16" applyNumberFormat="1" applyFont="1" applyFill="1" applyBorder="1" applyAlignment="1">
      <alignment horizontal="right" vertical="center"/>
    </xf>
    <xf numFmtId="4" fontId="5" fillId="3" borderId="25" xfId="16" applyNumberFormat="1" applyFont="1" applyFill="1" applyBorder="1" applyAlignment="1">
      <alignment horizontal="right" vertical="center"/>
    </xf>
    <xf numFmtId="0" fontId="5" fillId="0" borderId="62" xfId="25" applyFont="1" applyBorder="1" applyAlignment="1">
      <alignment vertical="center" wrapText="1"/>
    </xf>
    <xf numFmtId="2" fontId="5" fillId="0" borderId="63" xfId="25" applyNumberFormat="1" applyFont="1" applyBorder="1" applyAlignment="1">
      <alignment horizontal="center" vertical="center"/>
    </xf>
    <xf numFmtId="4" fontId="5" fillId="3" borderId="30" xfId="16" applyNumberFormat="1" applyFont="1" applyFill="1" applyBorder="1" applyAlignment="1">
      <alignment horizontal="right" vertical="center"/>
    </xf>
    <xf numFmtId="0" fontId="35" fillId="4" borderId="2" xfId="25" applyFont="1" applyFill="1" applyBorder="1" applyAlignment="1">
      <alignment horizontal="center" vertical="center"/>
    </xf>
    <xf numFmtId="2" fontId="35" fillId="4" borderId="2" xfId="25" applyNumberFormat="1" applyFont="1" applyFill="1" applyBorder="1" applyAlignment="1">
      <alignment horizontal="center" vertical="center"/>
    </xf>
    <xf numFmtId="44" fontId="35" fillId="4" borderId="2" xfId="16" applyNumberFormat="1" applyFont="1" applyFill="1" applyBorder="1" applyAlignment="1">
      <alignment horizontal="right" vertical="center"/>
    </xf>
    <xf numFmtId="0" fontId="35" fillId="3" borderId="17" xfId="25" applyFont="1" applyFill="1" applyBorder="1" applyAlignment="1">
      <alignment horizontal="center" vertical="center"/>
    </xf>
    <xf numFmtId="2" fontId="35" fillId="3" borderId="17" xfId="25" applyNumberFormat="1" applyFont="1" applyFill="1" applyBorder="1" applyAlignment="1">
      <alignment horizontal="center" vertical="center"/>
    </xf>
    <xf numFmtId="0" fontId="5" fillId="6" borderId="2" xfId="25" applyFont="1" applyFill="1" applyBorder="1" applyAlignment="1">
      <alignment horizontal="center" vertical="center"/>
    </xf>
    <xf numFmtId="2" fontId="5" fillId="6" borderId="2" xfId="25" applyNumberFormat="1" applyFont="1" applyFill="1" applyBorder="1" applyAlignment="1">
      <alignment horizontal="center" vertical="center"/>
    </xf>
    <xf numFmtId="44" fontId="5" fillId="6" borderId="2" xfId="16" applyNumberFormat="1" applyFont="1" applyFill="1" applyBorder="1" applyAlignment="1">
      <alignment horizontal="right" vertical="center"/>
    </xf>
    <xf numFmtId="44" fontId="5" fillId="6" borderId="3" xfId="16" applyNumberFormat="1" applyFont="1" applyFill="1" applyBorder="1" applyAlignment="1">
      <alignment horizontal="right" vertical="center"/>
    </xf>
    <xf numFmtId="4" fontId="5" fillId="0" borderId="24" xfId="16" applyNumberFormat="1" applyFont="1" applyBorder="1" applyAlignment="1">
      <alignment horizontal="right" vertical="center"/>
    </xf>
    <xf numFmtId="0" fontId="5" fillId="0" borderId="4" xfId="35" applyFont="1" applyBorder="1" applyAlignment="1">
      <alignment horizontal="left" vertical="center" wrapText="1"/>
    </xf>
    <xf numFmtId="2" fontId="5" fillId="0" borderId="4" xfId="35" applyNumberFormat="1" applyFont="1" applyBorder="1" applyAlignment="1">
      <alignment horizontal="center" vertical="center"/>
    </xf>
    <xf numFmtId="0" fontId="5" fillId="3" borderId="4" xfId="25" applyFont="1" applyFill="1" applyBorder="1" applyAlignment="1">
      <alignment vertical="center" wrapText="1"/>
    </xf>
    <xf numFmtId="0" fontId="35" fillId="6" borderId="2" xfId="25" applyFont="1" applyFill="1" applyBorder="1" applyAlignment="1">
      <alignment horizontal="center" vertical="center"/>
    </xf>
    <xf numFmtId="2" fontId="35" fillId="6" borderId="2" xfId="25" applyNumberFormat="1" applyFont="1" applyFill="1" applyBorder="1" applyAlignment="1">
      <alignment horizontal="center" vertical="center"/>
    </xf>
    <xf numFmtId="44" fontId="35" fillId="6" borderId="2" xfId="16" applyNumberFormat="1" applyFont="1" applyFill="1" applyBorder="1" applyAlignment="1">
      <alignment horizontal="right" vertical="center"/>
    </xf>
    <xf numFmtId="44" fontId="38" fillId="0" borderId="0" xfId="25" applyNumberFormat="1" applyFont="1" applyAlignment="1">
      <alignment vertical="center"/>
    </xf>
    <xf numFmtId="44" fontId="35" fillId="0" borderId="0" xfId="16" applyNumberFormat="1" applyFont="1" applyFill="1" applyBorder="1" applyAlignment="1">
      <alignment horizontal="right" vertical="center"/>
    </xf>
    <xf numFmtId="49" fontId="5" fillId="0" borderId="0" xfId="25" applyNumberFormat="1" applyFont="1" applyAlignment="1">
      <alignment horizontal="center" vertical="center"/>
    </xf>
    <xf numFmtId="44" fontId="5" fillId="0" borderId="0" xfId="25" applyNumberFormat="1" applyFont="1" applyAlignment="1">
      <alignment horizontal="right" vertical="center"/>
    </xf>
    <xf numFmtId="0" fontId="5" fillId="3" borderId="4" xfId="0" applyFont="1" applyFill="1" applyBorder="1" applyAlignment="1">
      <alignment vertical="center" wrapText="1"/>
    </xf>
    <xf numFmtId="49" fontId="5" fillId="0" borderId="64" xfId="25" applyNumberFormat="1" applyFont="1" applyBorder="1" applyAlignment="1">
      <alignment horizontal="center" vertical="center"/>
    </xf>
    <xf numFmtId="2" fontId="5" fillId="0" borderId="45" xfId="0" applyNumberFormat="1" applyFont="1" applyBorder="1" applyAlignment="1">
      <alignment horizontal="center" vertical="center"/>
    </xf>
    <xf numFmtId="166" fontId="5" fillId="0" borderId="22" xfId="88" applyFont="1" applyBorder="1" applyAlignment="1">
      <alignment horizontal="left" vertical="center" wrapText="1"/>
    </xf>
    <xf numFmtId="0" fontId="5" fillId="0" borderId="4" xfId="0" applyFont="1" applyBorder="1" applyAlignment="1">
      <alignment horizontal="left" vertical="center" wrapText="1"/>
    </xf>
    <xf numFmtId="0" fontId="5" fillId="0" borderId="4" xfId="0" applyFont="1" applyBorder="1" applyAlignment="1">
      <alignment vertical="center" wrapText="1"/>
    </xf>
    <xf numFmtId="4" fontId="5" fillId="0" borderId="16" xfId="16" applyNumberFormat="1" applyFont="1" applyBorder="1" applyAlignment="1" applyProtection="1">
      <alignment horizontal="right" vertical="center"/>
      <protection locked="0"/>
    </xf>
    <xf numFmtId="4" fontId="5" fillId="0" borderId="4" xfId="16" applyNumberFormat="1" applyFont="1" applyBorder="1" applyAlignment="1" applyProtection="1">
      <alignment horizontal="right" vertical="center"/>
      <protection locked="0"/>
    </xf>
    <xf numFmtId="4" fontId="5" fillId="0" borderId="4" xfId="16" applyNumberFormat="1" applyFont="1" applyFill="1" applyBorder="1" applyAlignment="1" applyProtection="1">
      <alignment horizontal="right" vertical="center"/>
      <protection locked="0"/>
    </xf>
    <xf numFmtId="173" fontId="5" fillId="0" borderId="4" xfId="16" applyNumberFormat="1" applyFont="1" applyFill="1" applyBorder="1" applyAlignment="1" applyProtection="1">
      <alignment horizontal="right" vertical="center"/>
      <protection locked="0"/>
    </xf>
    <xf numFmtId="173" fontId="5" fillId="0" borderId="5" xfId="16" applyNumberFormat="1" applyFont="1" applyFill="1" applyBorder="1" applyAlignment="1" applyProtection="1">
      <alignment horizontal="right" vertical="center"/>
      <protection locked="0"/>
    </xf>
    <xf numFmtId="173" fontId="5" fillId="0" borderId="4" xfId="16" applyNumberFormat="1" applyFont="1" applyBorder="1" applyAlignment="1" applyProtection="1">
      <alignment horizontal="right" vertical="center"/>
      <protection locked="0"/>
    </xf>
    <xf numFmtId="173" fontId="5" fillId="3" borderId="4" xfId="16" applyNumberFormat="1" applyFont="1" applyFill="1" applyBorder="1" applyAlignment="1" applyProtection="1">
      <alignment horizontal="right" vertical="center"/>
      <protection locked="0"/>
    </xf>
    <xf numFmtId="44" fontId="5" fillId="0" borderId="4" xfId="237" applyNumberFormat="1" applyFont="1" applyBorder="1" applyAlignment="1" applyProtection="1">
      <alignment horizontal="right" vertical="center"/>
      <protection locked="0"/>
    </xf>
    <xf numFmtId="173" fontId="5" fillId="0" borderId="4" xfId="25" applyNumberFormat="1" applyFont="1" applyBorder="1" applyAlignment="1" applyProtection="1">
      <alignment horizontal="right" vertical="center"/>
      <protection locked="0"/>
    </xf>
    <xf numFmtId="173" fontId="5" fillId="0" borderId="23" xfId="25" applyNumberFormat="1" applyFont="1" applyBorder="1" applyAlignment="1" applyProtection="1">
      <alignment horizontal="right" vertical="center"/>
      <protection locked="0"/>
    </xf>
    <xf numFmtId="173" fontId="5" fillId="0" borderId="5" xfId="25" applyNumberFormat="1" applyFont="1" applyBorder="1" applyAlignment="1" applyProtection="1">
      <alignment horizontal="right" vertical="center"/>
      <protection locked="0"/>
    </xf>
    <xf numFmtId="173" fontId="5" fillId="3" borderId="23" xfId="16" applyNumberFormat="1" applyFont="1" applyFill="1" applyBorder="1" applyAlignment="1" applyProtection="1">
      <alignment horizontal="right" vertical="center"/>
      <protection locked="0"/>
    </xf>
    <xf numFmtId="4" fontId="5" fillId="3" borderId="4" xfId="21" applyNumberFormat="1" applyFont="1" applyFill="1" applyBorder="1" applyAlignment="1" applyProtection="1">
      <alignment horizontal="right" vertical="center"/>
      <protection locked="0"/>
    </xf>
    <xf numFmtId="4" fontId="5" fillId="3" borderId="4" xfId="16" applyNumberFormat="1" applyFont="1" applyFill="1" applyBorder="1" applyAlignment="1" applyProtection="1">
      <alignment horizontal="right" vertical="center"/>
      <protection locked="0"/>
    </xf>
    <xf numFmtId="4" fontId="5" fillId="0" borderId="4" xfId="35" applyNumberFormat="1" applyFont="1" applyBorder="1" applyAlignment="1" applyProtection="1">
      <alignment horizontal="right" vertical="center"/>
      <protection locked="0"/>
    </xf>
    <xf numFmtId="4" fontId="5" fillId="0" borderId="4" xfId="237" applyNumberFormat="1" applyFont="1" applyFill="1" applyBorder="1" applyAlignment="1" applyProtection="1">
      <alignment horizontal="right" vertical="center"/>
      <protection locked="0"/>
    </xf>
    <xf numFmtId="44" fontId="5" fillId="3" borderId="4" xfId="237" applyNumberFormat="1" applyFont="1" applyFill="1" applyBorder="1" applyAlignment="1" applyProtection="1">
      <alignment horizontal="right" vertical="center"/>
      <protection locked="0"/>
    </xf>
    <xf numFmtId="0" fontId="41" fillId="0" borderId="32" xfId="25" applyFont="1" applyBorder="1" applyAlignment="1">
      <alignment horizontal="left" vertical="center" wrapText="1"/>
    </xf>
    <xf numFmtId="0" fontId="41" fillId="0" borderId="33" xfId="25" applyFont="1" applyBorder="1" applyAlignment="1">
      <alignment horizontal="left" vertical="center" wrapText="1"/>
    </xf>
    <xf numFmtId="0" fontId="37" fillId="0" borderId="4" xfId="8" applyFont="1" applyBorder="1" applyAlignment="1">
      <alignment horizontal="left" vertical="center" wrapText="1"/>
    </xf>
    <xf numFmtId="0" fontId="37" fillId="0" borderId="38" xfId="5" applyFont="1" applyBorder="1" applyAlignment="1">
      <alignment horizontal="left" vertical="center" wrapText="1"/>
    </xf>
    <xf numFmtId="0" fontId="37" fillId="0" borderId="39" xfId="5" applyFont="1" applyBorder="1" applyAlignment="1">
      <alignment horizontal="left" vertical="center" wrapText="1"/>
    </xf>
    <xf numFmtId="0" fontId="37" fillId="0" borderId="45" xfId="5" applyFont="1" applyBorder="1" applyAlignment="1">
      <alignment horizontal="left" vertical="center" wrapText="1"/>
    </xf>
    <xf numFmtId="0" fontId="38" fillId="0" borderId="57" xfId="25" applyFont="1" applyBorder="1" applyAlignment="1">
      <alignment horizontal="left" vertical="center" wrapText="1"/>
    </xf>
    <xf numFmtId="0" fontId="38" fillId="0" borderId="0" xfId="25" applyFont="1" applyAlignment="1">
      <alignment horizontal="left" vertical="center" wrapText="1"/>
    </xf>
    <xf numFmtId="0" fontId="39" fillId="0" borderId="57" xfId="25" applyFont="1" applyBorder="1" applyAlignment="1">
      <alignment horizontal="left" vertical="center" wrapText="1"/>
    </xf>
    <xf numFmtId="0" fontId="39" fillId="0" borderId="0" xfId="25" applyFont="1" applyAlignment="1">
      <alignment horizontal="left" vertical="center" wrapText="1"/>
    </xf>
    <xf numFmtId="0" fontId="38" fillId="0" borderId="0" xfId="25" applyFont="1" applyAlignment="1">
      <alignment horizontal="left" vertical="center"/>
    </xf>
  </cellXfs>
  <cellStyles count="238">
    <cellStyle name="20 % – Poudarek1 2" xfId="36" xr:uid="{00000000-0005-0000-0000-000000000000}"/>
    <cellStyle name="20 % – Poudarek2 2" xfId="37" xr:uid="{00000000-0005-0000-0000-000001000000}"/>
    <cellStyle name="20 % – Poudarek3 2" xfId="38" xr:uid="{00000000-0005-0000-0000-000002000000}"/>
    <cellStyle name="20 % – Poudarek4 2" xfId="39" xr:uid="{00000000-0005-0000-0000-000003000000}"/>
    <cellStyle name="20 % – Poudarek5 2" xfId="40" xr:uid="{00000000-0005-0000-0000-000004000000}"/>
    <cellStyle name="20 % – Poudarek6 2" xfId="41" xr:uid="{00000000-0005-0000-0000-000005000000}"/>
    <cellStyle name="40 % – Poudarek1 2" xfId="42" xr:uid="{00000000-0005-0000-0000-000006000000}"/>
    <cellStyle name="40 % – Poudarek2 2" xfId="43" xr:uid="{00000000-0005-0000-0000-000007000000}"/>
    <cellStyle name="40 % – Poudarek3 2" xfId="44" xr:uid="{00000000-0005-0000-0000-000008000000}"/>
    <cellStyle name="40 % – Poudarek4 2" xfId="45" xr:uid="{00000000-0005-0000-0000-000009000000}"/>
    <cellStyle name="40 % – Poudarek5 2" xfId="46" xr:uid="{00000000-0005-0000-0000-00000A000000}"/>
    <cellStyle name="40 % – Poudarek6 2" xfId="47" xr:uid="{00000000-0005-0000-0000-00000B000000}"/>
    <cellStyle name="60 % – Poudarek1 2" xfId="48" xr:uid="{00000000-0005-0000-0000-00000C000000}"/>
    <cellStyle name="60 % – Poudarek2 2" xfId="49" xr:uid="{00000000-0005-0000-0000-00000D000000}"/>
    <cellStyle name="60 % – Poudarek3 2" xfId="50" xr:uid="{00000000-0005-0000-0000-00000E000000}"/>
    <cellStyle name="60 % – Poudarek4 2" xfId="51" xr:uid="{00000000-0005-0000-0000-00000F000000}"/>
    <cellStyle name="60 % – Poudarek5 2" xfId="52" xr:uid="{00000000-0005-0000-0000-000010000000}"/>
    <cellStyle name="60 % – Poudarek6 2" xfId="53" xr:uid="{00000000-0005-0000-0000-000011000000}"/>
    <cellStyle name="Currency_1.3.2" xfId="24" xr:uid="{00000000-0005-0000-0000-000012000000}"/>
    <cellStyle name="Dobro 2" xfId="54" xr:uid="{00000000-0005-0000-0000-000013000000}"/>
    <cellStyle name="Izhod 2" xfId="55" xr:uid="{00000000-0005-0000-0000-000014000000}"/>
    <cellStyle name="Naslov 1 2" xfId="57" xr:uid="{00000000-0005-0000-0000-000015000000}"/>
    <cellStyle name="Naslov 2 2" xfId="58" xr:uid="{00000000-0005-0000-0000-000016000000}"/>
    <cellStyle name="Naslov 3 2" xfId="59" xr:uid="{00000000-0005-0000-0000-000017000000}"/>
    <cellStyle name="Naslov 4 2" xfId="60" xr:uid="{00000000-0005-0000-0000-000018000000}"/>
    <cellStyle name="Naslov 5" xfId="56" xr:uid="{00000000-0005-0000-0000-000019000000}"/>
    <cellStyle name="Navadno" xfId="0" builtinId="0"/>
    <cellStyle name="Navadno 10" xfId="19" xr:uid="{00000000-0005-0000-0000-00001B000000}"/>
    <cellStyle name="Navadno 10 2" xfId="25" xr:uid="{00000000-0005-0000-0000-00001C000000}"/>
    <cellStyle name="Navadno 10 2 2" xfId="98" xr:uid="{00000000-0005-0000-0000-00001D000000}"/>
    <cellStyle name="Navadno 10 2 3" xfId="193" xr:uid="{00000000-0005-0000-0000-00001E000000}"/>
    <cellStyle name="Navadno 10 3" xfId="80" xr:uid="{00000000-0005-0000-0000-00001F000000}"/>
    <cellStyle name="Navadno 10 3 2" xfId="91" xr:uid="{00000000-0005-0000-0000-000020000000}"/>
    <cellStyle name="Navadno 10 3 2 2" xfId="99" xr:uid="{00000000-0005-0000-0000-000021000000}"/>
    <cellStyle name="Navadno 10 3 2 3" xfId="100" xr:uid="{00000000-0005-0000-0000-000022000000}"/>
    <cellStyle name="Navadno 10 3 2 4" xfId="203" xr:uid="{00000000-0005-0000-0000-000023000000}"/>
    <cellStyle name="Navadno 10 3 3" xfId="101" xr:uid="{00000000-0005-0000-0000-000024000000}"/>
    <cellStyle name="Navadno 10 4" xfId="79" xr:uid="{00000000-0005-0000-0000-000025000000}"/>
    <cellStyle name="Navadno 10 5" xfId="102" xr:uid="{00000000-0005-0000-0000-000026000000}"/>
    <cellStyle name="Navadno 10 6" xfId="214" xr:uid="{00000000-0005-0000-0000-000027000000}"/>
    <cellStyle name="Navadno 10 7" xfId="219" xr:uid="{00000000-0005-0000-0000-000028000000}"/>
    <cellStyle name="Navadno 11" xfId="33" xr:uid="{00000000-0005-0000-0000-000029000000}"/>
    <cellStyle name="Navadno 11 2" xfId="34" xr:uid="{00000000-0005-0000-0000-00002A000000}"/>
    <cellStyle name="Navadno 11 3" xfId="89" xr:uid="{00000000-0005-0000-0000-00002B000000}"/>
    <cellStyle name="Navadno 11 4" xfId="88" xr:uid="{00000000-0005-0000-0000-00002C000000}"/>
    <cellStyle name="Navadno 11 4 2" xfId="93" xr:uid="{00000000-0005-0000-0000-00002D000000}"/>
    <cellStyle name="Navadno 11 4 3" xfId="103" xr:uid="{00000000-0005-0000-0000-00002E000000}"/>
    <cellStyle name="Navadno 11 4 4" xfId="104" xr:uid="{00000000-0005-0000-0000-00002F000000}"/>
    <cellStyle name="Navadno 12" xfId="35" xr:uid="{00000000-0005-0000-0000-000030000000}"/>
    <cellStyle name="Navadno 12 2" xfId="90" xr:uid="{00000000-0005-0000-0000-000031000000}"/>
    <cellStyle name="Navadno 12 2 2" xfId="105" xr:uid="{00000000-0005-0000-0000-000032000000}"/>
    <cellStyle name="Navadno 12 2 3" xfId="106" xr:uid="{00000000-0005-0000-0000-000033000000}"/>
    <cellStyle name="Navadno 13" xfId="95" xr:uid="{00000000-0005-0000-0000-000034000000}"/>
    <cellStyle name="Navadno 13 2" xfId="108" xr:uid="{00000000-0005-0000-0000-000035000000}"/>
    <cellStyle name="Navadno 13 3" xfId="109" xr:uid="{00000000-0005-0000-0000-000036000000}"/>
    <cellStyle name="Navadno 13 4" xfId="110" xr:uid="{00000000-0005-0000-0000-000037000000}"/>
    <cellStyle name="Navadno 13 5" xfId="111" xr:uid="{00000000-0005-0000-0000-000038000000}"/>
    <cellStyle name="Navadno 13 6" xfId="107" xr:uid="{00000000-0005-0000-0000-000039000000}"/>
    <cellStyle name="Navadno 14" xfId="94" xr:uid="{00000000-0005-0000-0000-00003A000000}"/>
    <cellStyle name="Navadno 14 10" xfId="112" xr:uid="{00000000-0005-0000-0000-00003B000000}"/>
    <cellStyle name="Navadno 14 11" xfId="218" xr:uid="{00000000-0005-0000-0000-00003C000000}"/>
    <cellStyle name="Navadno 14 2" xfId="113" xr:uid="{00000000-0005-0000-0000-00003D000000}"/>
    <cellStyle name="Navadno 14 2 2" xfId="114" xr:uid="{00000000-0005-0000-0000-00003E000000}"/>
    <cellStyle name="Navadno 14 2 2 2" xfId="115" xr:uid="{00000000-0005-0000-0000-00003F000000}"/>
    <cellStyle name="Navadno 14 2 2 2 2" xfId="230" xr:uid="{00000000-0005-0000-0000-000040000000}"/>
    <cellStyle name="Navadno 14 2 2 3" xfId="231" xr:uid="{00000000-0005-0000-0000-000041000000}"/>
    <cellStyle name="Navadno 14 2 3" xfId="116" xr:uid="{00000000-0005-0000-0000-000042000000}"/>
    <cellStyle name="Navadno 14 2 3 2" xfId="226" xr:uid="{00000000-0005-0000-0000-000043000000}"/>
    <cellStyle name="Navadno 14 2 4" xfId="117" xr:uid="{00000000-0005-0000-0000-000044000000}"/>
    <cellStyle name="Navadno 14 2 4 2" xfId="228" xr:uid="{00000000-0005-0000-0000-000045000000}"/>
    <cellStyle name="Navadno 14 2 5" xfId="232" xr:uid="{00000000-0005-0000-0000-000046000000}"/>
    <cellStyle name="Navadno 14 3" xfId="118" xr:uid="{00000000-0005-0000-0000-000047000000}"/>
    <cellStyle name="Navadno 14 3 2" xfId="119" xr:uid="{00000000-0005-0000-0000-000048000000}"/>
    <cellStyle name="Navadno 14 3 2 2" xfId="229" xr:uid="{00000000-0005-0000-0000-000049000000}"/>
    <cellStyle name="Navadno 14 3 3" xfId="224" xr:uid="{00000000-0005-0000-0000-00004A000000}"/>
    <cellStyle name="Navadno 14 4" xfId="120" xr:uid="{00000000-0005-0000-0000-00004B000000}"/>
    <cellStyle name="Navadno 14 4 2" xfId="225" xr:uid="{00000000-0005-0000-0000-00004C000000}"/>
    <cellStyle name="Navadno 14 5" xfId="121" xr:uid="{00000000-0005-0000-0000-00004D000000}"/>
    <cellStyle name="Navadno 14 5 2" xfId="223" xr:uid="{00000000-0005-0000-0000-00004E000000}"/>
    <cellStyle name="Navadno 14 6" xfId="122" xr:uid="{00000000-0005-0000-0000-00004F000000}"/>
    <cellStyle name="Navadno 14 6 2" xfId="227" xr:uid="{00000000-0005-0000-0000-000050000000}"/>
    <cellStyle name="Navadno 14 7" xfId="204" xr:uid="{00000000-0005-0000-0000-000051000000}"/>
    <cellStyle name="Navadno 14 7 2" xfId="233" xr:uid="{00000000-0005-0000-0000-000052000000}"/>
    <cellStyle name="Navadno 14 8" xfId="206" xr:uid="{00000000-0005-0000-0000-000053000000}"/>
    <cellStyle name="Navadno 14 8 2" xfId="234" xr:uid="{00000000-0005-0000-0000-000054000000}"/>
    <cellStyle name="Navadno 14 9" xfId="207" xr:uid="{00000000-0005-0000-0000-000055000000}"/>
    <cellStyle name="Navadno 14 9 2" xfId="235" xr:uid="{00000000-0005-0000-0000-000056000000}"/>
    <cellStyle name="Navadno 15" xfId="213" xr:uid="{00000000-0005-0000-0000-000057000000}"/>
    <cellStyle name="Navadno 15 2" xfId="220" xr:uid="{00000000-0005-0000-0000-000058000000}"/>
    <cellStyle name="Navadno 16" xfId="212" xr:uid="{00000000-0005-0000-0000-000059000000}"/>
    <cellStyle name="Navadno 16 2" xfId="211" xr:uid="{00000000-0005-0000-0000-00005A000000}"/>
    <cellStyle name="Navadno 2" xfId="1" xr:uid="{00000000-0005-0000-0000-00005B000000}"/>
    <cellStyle name="Navadno 2 10" xfId="215" xr:uid="{00000000-0005-0000-0000-00005C000000}"/>
    <cellStyle name="Navadno 2 2" xfId="2" xr:uid="{00000000-0005-0000-0000-00005D000000}"/>
    <cellStyle name="Navadno 2 2 2" xfId="123" xr:uid="{00000000-0005-0000-0000-00005E000000}"/>
    <cellStyle name="Navadno 2 2 3" xfId="175" xr:uid="{00000000-0005-0000-0000-00005F000000}"/>
    <cellStyle name="Navadno 2 3" xfId="3" xr:uid="{00000000-0005-0000-0000-000060000000}"/>
    <cellStyle name="Navadno 2 3 2" xfId="124" xr:uid="{00000000-0005-0000-0000-000061000000}"/>
    <cellStyle name="Navadno 2 3 3" xfId="176" xr:uid="{00000000-0005-0000-0000-000062000000}"/>
    <cellStyle name="Navadno 2 4" xfId="4" xr:uid="{00000000-0005-0000-0000-000063000000}"/>
    <cellStyle name="Navadno 2 4 2" xfId="125" xr:uid="{00000000-0005-0000-0000-000064000000}"/>
    <cellStyle name="Navadno 2 4 3" xfId="177" xr:uid="{00000000-0005-0000-0000-000065000000}"/>
    <cellStyle name="Navadno 2 5" xfId="5" xr:uid="{00000000-0005-0000-0000-000066000000}"/>
    <cellStyle name="Navadno 2 5 2" xfId="126" xr:uid="{00000000-0005-0000-0000-000067000000}"/>
    <cellStyle name="Navadno 2 5 3" xfId="178" xr:uid="{00000000-0005-0000-0000-000068000000}"/>
    <cellStyle name="Navadno 2 6" xfId="82" xr:uid="{00000000-0005-0000-0000-000069000000}"/>
    <cellStyle name="Navadno 2 6 2" xfId="127" xr:uid="{00000000-0005-0000-0000-00006A000000}"/>
    <cellStyle name="Navadno 2 7" xfId="128" xr:uid="{00000000-0005-0000-0000-00006B000000}"/>
    <cellStyle name="Navadno 2 8" xfId="129" xr:uid="{00000000-0005-0000-0000-00006C000000}"/>
    <cellStyle name="Navadno 2 9" xfId="174" xr:uid="{00000000-0005-0000-0000-00006D000000}"/>
    <cellStyle name="Navadno 3" xfId="6" xr:uid="{00000000-0005-0000-0000-00006E000000}"/>
    <cellStyle name="Navadno 3 2" xfId="7" xr:uid="{00000000-0005-0000-0000-00006F000000}"/>
    <cellStyle name="Navadno 3 2 2" xfId="130" xr:uid="{00000000-0005-0000-0000-000070000000}"/>
    <cellStyle name="Navadno 3 2 3" xfId="180" xr:uid="{00000000-0005-0000-0000-000071000000}"/>
    <cellStyle name="Navadno 3 3" xfId="26" xr:uid="{00000000-0005-0000-0000-000072000000}"/>
    <cellStyle name="Navadno 3 3 2" xfId="131" xr:uid="{00000000-0005-0000-0000-000073000000}"/>
    <cellStyle name="Navadno 3 3 3" xfId="194" xr:uid="{00000000-0005-0000-0000-000074000000}"/>
    <cellStyle name="Navadno 3 4" xfId="83" xr:uid="{00000000-0005-0000-0000-000075000000}"/>
    <cellStyle name="Navadno 3 5" xfId="132" xr:uid="{00000000-0005-0000-0000-000076000000}"/>
    <cellStyle name="Navadno 3 6" xfId="179" xr:uid="{00000000-0005-0000-0000-000077000000}"/>
    <cellStyle name="Navadno 3 7" xfId="210" xr:uid="{00000000-0005-0000-0000-000078000000}"/>
    <cellStyle name="Navadno 4" xfId="8" xr:uid="{00000000-0005-0000-0000-000079000000}"/>
    <cellStyle name="Navadno 4 2" xfId="9" xr:uid="{00000000-0005-0000-0000-00007A000000}"/>
    <cellStyle name="Navadno 4 2 2" xfId="133" xr:uid="{00000000-0005-0000-0000-00007B000000}"/>
    <cellStyle name="Navadno 4 2 3" xfId="182" xr:uid="{00000000-0005-0000-0000-00007C000000}"/>
    <cellStyle name="Navadno 4 2 4" xfId="209" xr:uid="{00000000-0005-0000-0000-00007D000000}"/>
    <cellStyle name="Navadno 4 3" xfId="27" xr:uid="{00000000-0005-0000-0000-00007E000000}"/>
    <cellStyle name="Navadno 4 3 2" xfId="134" xr:uid="{00000000-0005-0000-0000-00007F000000}"/>
    <cellStyle name="Navadno 4 3 3" xfId="195" xr:uid="{00000000-0005-0000-0000-000080000000}"/>
    <cellStyle name="Navadno 4 3 4" xfId="208" xr:uid="{00000000-0005-0000-0000-000081000000}"/>
    <cellStyle name="Navadno 4 4" xfId="135" xr:uid="{00000000-0005-0000-0000-000082000000}"/>
    <cellStyle name="Navadno 4 5" xfId="181" xr:uid="{00000000-0005-0000-0000-000083000000}"/>
    <cellStyle name="Navadno 5" xfId="10" xr:uid="{00000000-0005-0000-0000-000084000000}"/>
    <cellStyle name="Navadno 5 2" xfId="28" xr:uid="{00000000-0005-0000-0000-000085000000}"/>
    <cellStyle name="Navadno 5 2 2" xfId="136" xr:uid="{00000000-0005-0000-0000-000086000000}"/>
    <cellStyle name="Navadno 5 2 3" xfId="196" xr:uid="{00000000-0005-0000-0000-000087000000}"/>
    <cellStyle name="Navadno 5 3" xfId="84" xr:uid="{00000000-0005-0000-0000-000088000000}"/>
    <cellStyle name="Navadno 5 4" xfId="137" xr:uid="{00000000-0005-0000-0000-000089000000}"/>
    <cellStyle name="Navadno 5 5" xfId="183" xr:uid="{00000000-0005-0000-0000-00008A000000}"/>
    <cellStyle name="Navadno 6" xfId="11" xr:uid="{00000000-0005-0000-0000-00008B000000}"/>
    <cellStyle name="Navadno 6 2" xfId="12" xr:uid="{00000000-0005-0000-0000-00008C000000}"/>
    <cellStyle name="Navadno 6 2 2" xfId="138" xr:uid="{00000000-0005-0000-0000-00008D000000}"/>
    <cellStyle name="Navadno 6 2 3" xfId="185" xr:uid="{00000000-0005-0000-0000-00008E000000}"/>
    <cellStyle name="Navadno 6 3" xfId="29" xr:uid="{00000000-0005-0000-0000-00008F000000}"/>
    <cellStyle name="Navadno 6 3 2" xfId="139" xr:uid="{00000000-0005-0000-0000-000090000000}"/>
    <cellStyle name="Navadno 6 3 3" xfId="197" xr:uid="{00000000-0005-0000-0000-000091000000}"/>
    <cellStyle name="Navadno 6 4" xfId="85" xr:uid="{00000000-0005-0000-0000-000092000000}"/>
    <cellStyle name="Navadno 6 5" xfId="140" xr:uid="{00000000-0005-0000-0000-000093000000}"/>
    <cellStyle name="Navadno 6 6" xfId="184" xr:uid="{00000000-0005-0000-0000-000094000000}"/>
    <cellStyle name="Navadno 7" xfId="13" xr:uid="{00000000-0005-0000-0000-000095000000}"/>
    <cellStyle name="Navadno 7 2" xfId="141" xr:uid="{00000000-0005-0000-0000-000096000000}"/>
    <cellStyle name="Navadno 7 3" xfId="186" xr:uid="{00000000-0005-0000-0000-000097000000}"/>
    <cellStyle name="Navadno 8" xfId="14" xr:uid="{00000000-0005-0000-0000-000098000000}"/>
    <cellStyle name="Navadno 8 2" xfId="142" xr:uid="{00000000-0005-0000-0000-000099000000}"/>
    <cellStyle name="Navadno 8 3" xfId="187" xr:uid="{00000000-0005-0000-0000-00009A000000}"/>
    <cellStyle name="Navadno 9" xfId="15" xr:uid="{00000000-0005-0000-0000-00009B000000}"/>
    <cellStyle name="Navadno 9 2" xfId="143" xr:uid="{00000000-0005-0000-0000-00009C000000}"/>
    <cellStyle name="Navadno 9 3" xfId="188" xr:uid="{00000000-0005-0000-0000-00009D000000}"/>
    <cellStyle name="Nevtralno 2" xfId="61" xr:uid="{00000000-0005-0000-0000-00009E000000}"/>
    <cellStyle name="Normal_1.3.2" xfId="23" xr:uid="{00000000-0005-0000-0000-00009F000000}"/>
    <cellStyle name="Odstotek 2" xfId="144" xr:uid="{00000000-0005-0000-0000-0000A0000000}"/>
    <cellStyle name="Odstotek 3" xfId="86" xr:uid="{00000000-0005-0000-0000-0000A1000000}"/>
    <cellStyle name="Odstotek 3 2" xfId="145" xr:uid="{00000000-0005-0000-0000-0000A2000000}"/>
    <cellStyle name="Odstotek 3 3" xfId="202" xr:uid="{00000000-0005-0000-0000-0000A3000000}"/>
    <cellStyle name="Opomba 2" xfId="62" xr:uid="{00000000-0005-0000-0000-0000A4000000}"/>
    <cellStyle name="Opomba 3" xfId="146" xr:uid="{00000000-0005-0000-0000-0000A5000000}"/>
    <cellStyle name="Opozorilo 2" xfId="63" xr:uid="{00000000-0005-0000-0000-0000A6000000}"/>
    <cellStyle name="Pojasnjevalno besedilo 2" xfId="64" xr:uid="{00000000-0005-0000-0000-0000A7000000}"/>
    <cellStyle name="Poudarek1 2" xfId="65" xr:uid="{00000000-0005-0000-0000-0000A8000000}"/>
    <cellStyle name="Poudarek2 2" xfId="66" xr:uid="{00000000-0005-0000-0000-0000A9000000}"/>
    <cellStyle name="Poudarek3 2" xfId="67" xr:uid="{00000000-0005-0000-0000-0000AA000000}"/>
    <cellStyle name="Poudarek4 2" xfId="68" xr:uid="{00000000-0005-0000-0000-0000AB000000}"/>
    <cellStyle name="Poudarek5 2" xfId="69" xr:uid="{00000000-0005-0000-0000-0000AC000000}"/>
    <cellStyle name="Poudarek6 2" xfId="70" xr:uid="{00000000-0005-0000-0000-0000AD000000}"/>
    <cellStyle name="Povezana celica 2" xfId="71" xr:uid="{00000000-0005-0000-0000-0000AE000000}"/>
    <cellStyle name="Preveri celico 2" xfId="72" xr:uid="{00000000-0005-0000-0000-0000AF000000}"/>
    <cellStyle name="Računanje 2" xfId="73" xr:uid="{00000000-0005-0000-0000-0000B0000000}"/>
    <cellStyle name="Slabo 2" xfId="74" xr:uid="{00000000-0005-0000-0000-0000B1000000}"/>
    <cellStyle name="Slog 1" xfId="75" xr:uid="{00000000-0005-0000-0000-0000B2000000}"/>
    <cellStyle name="Valuta 10" xfId="217" xr:uid="{00000000-0005-0000-0000-0000B3000000}"/>
    <cellStyle name="Valuta 10 2" xfId="237" xr:uid="{6C1804D2-6DA8-4728-B929-43A68E631945}"/>
    <cellStyle name="Valuta 11" xfId="216" xr:uid="{00000000-0005-0000-0000-0000B4000000}"/>
    <cellStyle name="Valuta 12" xfId="222" xr:uid="{00000000-0005-0000-0000-0000B5000000}"/>
    <cellStyle name="Valuta 12 2" xfId="236" xr:uid="{A073206C-1C01-435D-947B-633A091F15B6}"/>
    <cellStyle name="Valuta 2" xfId="16" xr:uid="{00000000-0005-0000-0000-0000B6000000}"/>
    <cellStyle name="Valuta 2 10" xfId="189" xr:uid="{00000000-0005-0000-0000-0000B7000000}"/>
    <cellStyle name="Valuta 2 2" xfId="31" xr:uid="{00000000-0005-0000-0000-0000B8000000}"/>
    <cellStyle name="Valuta 2 2 2" xfId="147" xr:uid="{00000000-0005-0000-0000-0000B9000000}"/>
    <cellStyle name="Valuta 2 2 2 2" xfId="148" xr:uid="{00000000-0005-0000-0000-0000BA000000}"/>
    <cellStyle name="Valuta 2 2 3" xfId="199" xr:uid="{00000000-0005-0000-0000-0000BB000000}"/>
    <cellStyle name="Valuta 2 3" xfId="149" xr:uid="{00000000-0005-0000-0000-0000BC000000}"/>
    <cellStyle name="Valuta 2 3 2" xfId="150" xr:uid="{00000000-0005-0000-0000-0000BD000000}"/>
    <cellStyle name="Valuta 2 4" xfId="151" xr:uid="{00000000-0005-0000-0000-0000BE000000}"/>
    <cellStyle name="Valuta 2 5" xfId="152" xr:uid="{00000000-0005-0000-0000-0000BF000000}"/>
    <cellStyle name="Valuta 2 6" xfId="153" xr:uid="{00000000-0005-0000-0000-0000C0000000}"/>
    <cellStyle name="Valuta 2 7" xfId="154" xr:uid="{00000000-0005-0000-0000-0000C1000000}"/>
    <cellStyle name="Valuta 2 8" xfId="155" xr:uid="{00000000-0005-0000-0000-0000C2000000}"/>
    <cellStyle name="Valuta 2 9" xfId="156" xr:uid="{00000000-0005-0000-0000-0000C3000000}"/>
    <cellStyle name="Valuta 3" xfId="17" xr:uid="{00000000-0005-0000-0000-0000C4000000}"/>
    <cellStyle name="Valuta 3 2" xfId="32" xr:uid="{00000000-0005-0000-0000-0000C5000000}"/>
    <cellStyle name="Valuta 3 2 2" xfId="157" xr:uid="{00000000-0005-0000-0000-0000C6000000}"/>
    <cellStyle name="Valuta 3 2 3" xfId="200" xr:uid="{00000000-0005-0000-0000-0000C7000000}"/>
    <cellStyle name="Valuta 3 3" xfId="158" xr:uid="{00000000-0005-0000-0000-0000C8000000}"/>
    <cellStyle name="Valuta 3 4" xfId="190" xr:uid="{00000000-0005-0000-0000-0000C9000000}"/>
    <cellStyle name="Valuta 3 5" xfId="97" xr:uid="{00000000-0005-0000-0000-0000CA000000}"/>
    <cellStyle name="Valuta 3 6" xfId="221" xr:uid="{00000000-0005-0000-0000-0000CB000000}"/>
    <cellStyle name="Valuta 4" xfId="18" xr:uid="{00000000-0005-0000-0000-0000CC000000}"/>
    <cellStyle name="Valuta 4 2" xfId="21" xr:uid="{00000000-0005-0000-0000-0000CD000000}"/>
    <cellStyle name="Valuta 4 2 2" xfId="92" xr:uid="{00000000-0005-0000-0000-0000CE000000}"/>
    <cellStyle name="Valuta 4 2 2 2" xfId="159" xr:uid="{00000000-0005-0000-0000-0000CF000000}"/>
    <cellStyle name="Valuta 4 2 2 2 2" xfId="160" xr:uid="{00000000-0005-0000-0000-0000D0000000}"/>
    <cellStyle name="Valuta 4 2 3" xfId="161" xr:uid="{00000000-0005-0000-0000-0000D1000000}"/>
    <cellStyle name="Valuta 4 3" xfId="78" xr:uid="{00000000-0005-0000-0000-0000D2000000}"/>
    <cellStyle name="Valuta 4 3 2" xfId="81" xr:uid="{00000000-0005-0000-0000-0000D3000000}"/>
    <cellStyle name="Valuta 4 3 2 2" xfId="162" xr:uid="{00000000-0005-0000-0000-0000D4000000}"/>
    <cellStyle name="Valuta 4 3 2 3" xfId="201" xr:uid="{00000000-0005-0000-0000-0000D5000000}"/>
    <cellStyle name="Valuta 4 3 3" xfId="163" xr:uid="{00000000-0005-0000-0000-0000D6000000}"/>
    <cellStyle name="Valuta 4 3 3 2" xfId="164" xr:uid="{00000000-0005-0000-0000-0000D7000000}"/>
    <cellStyle name="Valuta 4 3 4" xfId="165" xr:uid="{00000000-0005-0000-0000-0000D8000000}"/>
    <cellStyle name="Valuta 4 4" xfId="166" xr:uid="{00000000-0005-0000-0000-0000D9000000}"/>
    <cellStyle name="Valuta 4 4 2" xfId="167" xr:uid="{00000000-0005-0000-0000-0000DA000000}"/>
    <cellStyle name="Valuta 4 5" xfId="168" xr:uid="{00000000-0005-0000-0000-0000DB000000}"/>
    <cellStyle name="Valuta 5" xfId="22" xr:uid="{00000000-0005-0000-0000-0000DC000000}"/>
    <cellStyle name="Valuta 5 2" xfId="169" xr:uid="{00000000-0005-0000-0000-0000DD000000}"/>
    <cellStyle name="Valuta 5 3" xfId="192" xr:uid="{00000000-0005-0000-0000-0000DE000000}"/>
    <cellStyle name="Valuta 6" xfId="96" xr:uid="{00000000-0005-0000-0000-0000DF000000}"/>
    <cellStyle name="Valuta 6 2" xfId="205" xr:uid="{00000000-0005-0000-0000-0000E0000000}"/>
    <cellStyle name="Valuta 7" xfId="170" xr:uid="{00000000-0005-0000-0000-0000E1000000}"/>
    <cellStyle name="Valuta 8" xfId="171" xr:uid="{00000000-0005-0000-0000-0000E2000000}"/>
    <cellStyle name="Valuta 9" xfId="30" xr:uid="{00000000-0005-0000-0000-0000E3000000}"/>
    <cellStyle name="Valuta 9 2" xfId="172" xr:uid="{00000000-0005-0000-0000-0000E4000000}"/>
    <cellStyle name="Valuta 9 3" xfId="198" xr:uid="{00000000-0005-0000-0000-0000E5000000}"/>
    <cellStyle name="Vejica 2" xfId="20" xr:uid="{00000000-0005-0000-0000-0000E6000000}"/>
    <cellStyle name="Vejica 2 2" xfId="87" xr:uid="{00000000-0005-0000-0000-0000E7000000}"/>
    <cellStyle name="Vejica 2 3" xfId="173" xr:uid="{00000000-0005-0000-0000-0000E8000000}"/>
    <cellStyle name="Vejica 2 4" xfId="191" xr:uid="{00000000-0005-0000-0000-0000E9000000}"/>
    <cellStyle name="Vnos 2" xfId="76" xr:uid="{00000000-0005-0000-0000-0000EA000000}"/>
    <cellStyle name="Vsota 2" xfId="77" xr:uid="{00000000-0005-0000-0000-0000EB000000}"/>
  </cellStyles>
  <dxfs count="0"/>
  <tableStyles count="0" defaultTableStyle="TableStyleMedium9" defaultPivotStyle="PivotStyleLight16"/>
  <colors>
    <mruColors>
      <color rgb="FFF4FF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5BFC10-4FDE-41C6-B430-93053EAB8EA1}">
  <sheetPr>
    <tabColor rgb="FFFFC000"/>
  </sheetPr>
  <dimension ref="A1:H38"/>
  <sheetViews>
    <sheetView view="pageBreakPreview" topLeftCell="A9" zoomScaleNormal="100" zoomScaleSheetLayoutView="100" workbookViewId="0">
      <selection activeCell="E27" sqref="E27"/>
    </sheetView>
  </sheetViews>
  <sheetFormatPr defaultColWidth="9.140625" defaultRowHeight="12.75"/>
  <cols>
    <col min="1" max="1" width="3.7109375" style="62" customWidth="1"/>
    <col min="2" max="2" width="41.42578125" style="10" customWidth="1"/>
    <col min="3" max="3" width="5.5703125" style="62" customWidth="1"/>
    <col min="4" max="4" width="16.85546875" style="63" customWidth="1"/>
    <col min="5" max="5" width="20.5703125" style="10" customWidth="1"/>
    <col min="6" max="6" width="4.28515625" style="10" hidden="1" customWidth="1"/>
    <col min="7" max="7" width="21.140625" style="11" customWidth="1"/>
    <col min="8" max="8" width="19.7109375" style="10" customWidth="1"/>
    <col min="9" max="9" width="7.7109375" style="10" customWidth="1"/>
    <col min="10" max="10" width="15" style="10" customWidth="1"/>
    <col min="11" max="11" width="18.5703125" style="10" customWidth="1"/>
    <col min="12" max="16384" width="9.140625" style="10"/>
  </cols>
  <sheetData>
    <row r="1" spans="1:7" ht="37.5" customHeight="1">
      <c r="A1" s="9"/>
      <c r="B1" s="232" t="s">
        <v>121</v>
      </c>
      <c r="C1" s="232"/>
      <c r="D1" s="232"/>
      <c r="E1" s="233"/>
    </row>
    <row r="2" spans="1:7" ht="17.25" thickBot="1">
      <c r="A2" s="12"/>
      <c r="B2" s="13" t="s">
        <v>44</v>
      </c>
      <c r="C2" s="14"/>
      <c r="D2" s="15"/>
      <c r="E2" s="16"/>
    </row>
    <row r="3" spans="1:7" ht="16.5" thickBot="1">
      <c r="A3" s="17" t="s">
        <v>122</v>
      </c>
      <c r="B3" s="18"/>
      <c r="C3" s="19"/>
      <c r="D3" s="19"/>
      <c r="E3" s="20"/>
      <c r="G3" s="21"/>
    </row>
    <row r="4" spans="1:7" ht="15.75">
      <c r="A4" s="22"/>
      <c r="B4" s="23" t="s">
        <v>45</v>
      </c>
      <c r="C4" s="24"/>
      <c r="D4" s="25"/>
      <c r="E4" s="26">
        <f>'kanal Celje-26-1'!F13</f>
        <v>0</v>
      </c>
    </row>
    <row r="5" spans="1:7" ht="15.75">
      <c r="A5" s="22"/>
      <c r="B5" s="23" t="s">
        <v>46</v>
      </c>
      <c r="C5" s="24"/>
      <c r="D5" s="25"/>
      <c r="E5" s="27">
        <f>'kanal Celje-26-1'!F36</f>
        <v>0</v>
      </c>
    </row>
    <row r="6" spans="1:7" ht="15.75">
      <c r="A6" s="22"/>
      <c r="B6" s="23" t="s">
        <v>47</v>
      </c>
      <c r="C6" s="24"/>
      <c r="D6" s="25"/>
      <c r="E6" s="27">
        <f>'kanal Celje-26-1'!F52</f>
        <v>0</v>
      </c>
    </row>
    <row r="7" spans="1:7" ht="16.5" thickBot="1">
      <c r="A7" s="28"/>
      <c r="B7" s="29" t="s">
        <v>48</v>
      </c>
      <c r="C7" s="30"/>
      <c r="D7" s="31"/>
      <c r="E7" s="32">
        <f>'kanal Celje-26-1'!F68</f>
        <v>0</v>
      </c>
    </row>
    <row r="8" spans="1:7" ht="16.5" thickBot="1">
      <c r="A8" s="33"/>
      <c r="B8" s="34" t="s">
        <v>124</v>
      </c>
      <c r="C8" s="35"/>
      <c r="D8" s="36"/>
      <c r="E8" s="37">
        <f>SUM(E4:E7)</f>
        <v>0</v>
      </c>
    </row>
    <row r="9" spans="1:7" ht="16.5" thickBot="1">
      <c r="A9" s="12"/>
      <c r="B9" s="38"/>
      <c r="C9" s="14"/>
      <c r="D9" s="15"/>
      <c r="E9" s="5"/>
      <c r="G9" s="21"/>
    </row>
    <row r="10" spans="1:7" ht="16.5" thickBot="1">
      <c r="A10" s="17" t="s">
        <v>125</v>
      </c>
      <c r="B10" s="18"/>
      <c r="C10" s="19"/>
      <c r="D10" s="19"/>
      <c r="E10" s="20"/>
      <c r="G10" s="21"/>
    </row>
    <row r="11" spans="1:7" ht="15.75">
      <c r="A11" s="22"/>
      <c r="B11" s="23" t="s">
        <v>45</v>
      </c>
      <c r="C11" s="24"/>
      <c r="D11" s="25"/>
      <c r="E11" s="26">
        <f>'kanal Celje-26-1.1'!F10</f>
        <v>0</v>
      </c>
      <c r="G11" s="21"/>
    </row>
    <row r="12" spans="1:7" ht="15.75">
      <c r="A12" s="22"/>
      <c r="B12" s="23" t="s">
        <v>46</v>
      </c>
      <c r="C12" s="24"/>
      <c r="D12" s="25"/>
      <c r="E12" s="27">
        <f>'kanal Celje-26-1.1'!F33</f>
        <v>0</v>
      </c>
      <c r="G12" s="21"/>
    </row>
    <row r="13" spans="1:7" ht="15.75">
      <c r="A13" s="22"/>
      <c r="B13" s="23" t="s">
        <v>47</v>
      </c>
      <c r="C13" s="24"/>
      <c r="D13" s="25"/>
      <c r="E13" s="27">
        <f>'kanal Celje-26-1.1'!F47</f>
        <v>0</v>
      </c>
      <c r="G13" s="21"/>
    </row>
    <row r="14" spans="1:7" ht="16.5" thickBot="1">
      <c r="A14" s="28"/>
      <c r="B14" s="29" t="s">
        <v>48</v>
      </c>
      <c r="C14" s="30"/>
      <c r="D14" s="31"/>
      <c r="E14" s="32">
        <f>'kanal Celje-26-1.1'!F62</f>
        <v>0</v>
      </c>
      <c r="G14" s="21"/>
    </row>
    <row r="15" spans="1:7" ht="16.5" thickBot="1">
      <c r="A15" s="33"/>
      <c r="B15" s="34" t="s">
        <v>123</v>
      </c>
      <c r="C15" s="35"/>
      <c r="D15" s="36"/>
      <c r="E15" s="37">
        <f>SUM(E11:E14)</f>
        <v>0</v>
      </c>
      <c r="G15" s="21"/>
    </row>
    <row r="16" spans="1:7" ht="16.5" thickBot="1">
      <c r="A16" s="22"/>
      <c r="B16" s="39"/>
      <c r="C16" s="24"/>
      <c r="D16" s="25"/>
      <c r="E16" s="40"/>
      <c r="G16" s="21"/>
    </row>
    <row r="17" spans="1:8" ht="16.5" thickBot="1">
      <c r="A17" s="17" t="s">
        <v>140</v>
      </c>
      <c r="B17" s="18"/>
      <c r="C17" s="19"/>
      <c r="D17" s="19"/>
      <c r="E17" s="20"/>
      <c r="G17" s="21"/>
    </row>
    <row r="18" spans="1:8" ht="15.75">
      <c r="A18" s="22"/>
      <c r="B18" s="23" t="s">
        <v>45</v>
      </c>
      <c r="C18" s="24"/>
      <c r="D18" s="25"/>
      <c r="E18" s="26">
        <f>'kanal celje-26 PREVEZAVA'!F10</f>
        <v>0</v>
      </c>
      <c r="G18" s="21"/>
    </row>
    <row r="19" spans="1:8" ht="15.75">
      <c r="A19" s="22"/>
      <c r="B19" s="23" t="s">
        <v>46</v>
      </c>
      <c r="C19" s="24"/>
      <c r="D19" s="25"/>
      <c r="E19" s="27">
        <f>'kanal celje-26 PREVEZAVA'!F34</f>
        <v>0</v>
      </c>
      <c r="G19" s="21"/>
    </row>
    <row r="20" spans="1:8" ht="15.75">
      <c r="A20" s="22"/>
      <c r="B20" s="23" t="s">
        <v>47</v>
      </c>
      <c r="C20" s="24"/>
      <c r="D20" s="25"/>
      <c r="E20" s="27">
        <f>'kanal celje-26 PREVEZAVA'!F43</f>
        <v>0</v>
      </c>
      <c r="G20" s="21"/>
    </row>
    <row r="21" spans="1:8" ht="16.5" thickBot="1">
      <c r="A21" s="28"/>
      <c r="B21" s="29" t="s">
        <v>48</v>
      </c>
      <c r="C21" s="30"/>
      <c r="D21" s="31"/>
      <c r="E21" s="32">
        <f>'kanal celje-26 PREVEZAVA'!F58</f>
        <v>0</v>
      </c>
      <c r="G21" s="21"/>
    </row>
    <row r="22" spans="1:8" ht="16.5" thickBot="1">
      <c r="A22" s="33"/>
      <c r="B22" s="34" t="s">
        <v>123</v>
      </c>
      <c r="C22" s="35"/>
      <c r="D22" s="36"/>
      <c r="E22" s="37">
        <f>SUM(E18:E21)</f>
        <v>0</v>
      </c>
      <c r="G22" s="21"/>
    </row>
    <row r="23" spans="1:8" ht="15.75">
      <c r="A23" s="22"/>
      <c r="B23" s="39"/>
      <c r="C23" s="24"/>
      <c r="D23" s="25"/>
      <c r="E23" s="40"/>
      <c r="G23" s="21"/>
    </row>
    <row r="24" spans="1:8" ht="15.75">
      <c r="A24" s="41"/>
      <c r="B24" s="42" t="s">
        <v>49</v>
      </c>
      <c r="C24" s="43"/>
      <c r="D24" s="44"/>
      <c r="E24" s="45">
        <f>E15+E8+E22</f>
        <v>0</v>
      </c>
      <c r="H24" s="46"/>
    </row>
    <row r="25" spans="1:8" ht="15.75">
      <c r="A25" s="47"/>
      <c r="B25" s="48" t="s">
        <v>50</v>
      </c>
      <c r="C25" s="49"/>
      <c r="D25" s="50"/>
      <c r="E25" s="51">
        <f>0.1*E24</f>
        <v>0</v>
      </c>
      <c r="H25" s="46"/>
    </row>
    <row r="26" spans="1:8" ht="15.75">
      <c r="A26" s="47"/>
      <c r="B26" s="48" t="s">
        <v>126</v>
      </c>
      <c r="C26" s="49"/>
      <c r="D26" s="50"/>
      <c r="E26" s="51">
        <f>E24+E25</f>
        <v>0</v>
      </c>
      <c r="H26" s="46"/>
    </row>
    <row r="27" spans="1:8" ht="16.5" thickBot="1">
      <c r="A27" s="52"/>
      <c r="B27" s="53" t="s">
        <v>51</v>
      </c>
      <c r="C27" s="54"/>
      <c r="D27" s="55"/>
      <c r="E27" s="56">
        <f>0.22*E26</f>
        <v>0</v>
      </c>
      <c r="H27" s="46"/>
    </row>
    <row r="28" spans="1:8" ht="17.25" thickTop="1" thickBot="1">
      <c r="A28" s="57"/>
      <c r="B28" s="58" t="s">
        <v>127</v>
      </c>
      <c r="C28" s="59"/>
      <c r="D28" s="60"/>
      <c r="E28" s="61">
        <f>E27+E26</f>
        <v>0</v>
      </c>
      <c r="H28" s="46"/>
    </row>
    <row r="29" spans="1:8" ht="16.5" thickTop="1">
      <c r="A29" s="1"/>
      <c r="B29" s="2"/>
      <c r="C29" s="3"/>
      <c r="D29" s="4"/>
      <c r="E29" s="5"/>
    </row>
    <row r="30" spans="1:8" ht="36" customHeight="1">
      <c r="A30" s="234" t="s">
        <v>52</v>
      </c>
      <c r="B30" s="234"/>
      <c r="C30" s="234"/>
      <c r="D30" s="234"/>
      <c r="E30" s="234"/>
    </row>
    <row r="31" spans="1:8" ht="42.75" customHeight="1">
      <c r="A31" s="235" t="s">
        <v>53</v>
      </c>
      <c r="B31" s="236"/>
      <c r="C31" s="236"/>
      <c r="D31" s="236"/>
      <c r="E31" s="237"/>
    </row>
    <row r="32" spans="1:8" ht="165" customHeight="1">
      <c r="A32" s="235" t="s">
        <v>54</v>
      </c>
      <c r="B32" s="236"/>
      <c r="C32" s="236"/>
      <c r="D32" s="236"/>
      <c r="E32" s="237"/>
    </row>
    <row r="33" spans="1:6" ht="54.75" customHeight="1">
      <c r="A33" s="235" t="s">
        <v>158</v>
      </c>
      <c r="B33" s="236"/>
      <c r="C33" s="236"/>
      <c r="D33" s="236"/>
      <c r="E33" s="236"/>
      <c r="F33" s="237"/>
    </row>
    <row r="34" spans="1:6" ht="46.5" customHeight="1">
      <c r="A34" s="235" t="s">
        <v>159</v>
      </c>
      <c r="B34" s="236"/>
      <c r="C34" s="236"/>
      <c r="D34" s="236"/>
      <c r="E34" s="236"/>
      <c r="F34" s="237"/>
    </row>
    <row r="35" spans="1:6" ht="38.25" customHeight="1">
      <c r="A35" s="235" t="s">
        <v>55</v>
      </c>
      <c r="B35" s="236"/>
      <c r="C35" s="236"/>
      <c r="D35" s="236"/>
      <c r="E35" s="237"/>
    </row>
    <row r="36" spans="1:6">
      <c r="A36" s="6"/>
      <c r="B36" s="7"/>
      <c r="C36" s="6"/>
      <c r="D36" s="8"/>
      <c r="E36" s="7"/>
    </row>
    <row r="37" spans="1:6">
      <c r="A37" s="6"/>
      <c r="B37" s="7"/>
      <c r="C37" s="6"/>
      <c r="D37" s="8"/>
      <c r="E37" s="7"/>
    </row>
    <row r="38" spans="1:6">
      <c r="A38" s="6"/>
      <c r="B38" s="7"/>
      <c r="C38" s="6"/>
      <c r="D38" s="8"/>
      <c r="E38" s="7"/>
    </row>
  </sheetData>
  <sheetProtection algorithmName="SHA-512" hashValue="NWFJsSZE0BURzSKIIHhKTzUZou+jU2f1QZzForwsyNdT2NA7s+RFcWwxouaVhefiyZQnxIDAXzyElNNKB1JBUQ==" saltValue="19fdAlZZyyOWUvQdoqJq3w==" spinCount="100000" sheet="1" objects="1" scenarios="1"/>
  <mergeCells count="7">
    <mergeCell ref="B1:E1"/>
    <mergeCell ref="A30:E30"/>
    <mergeCell ref="A31:E31"/>
    <mergeCell ref="A32:E32"/>
    <mergeCell ref="A35:E35"/>
    <mergeCell ref="A33:F33"/>
    <mergeCell ref="A34:F34"/>
  </mergeCells>
  <pageMargins left="0.70866141732283461" right="0.70866141732283461" top="0.74803149606299213" bottom="0.74803149606299213" header="0.31496062992125984" footer="0.31496062992125984"/>
  <pageSetup paperSize="9" fitToHeight="0" orientation="portrait" horizontalDpi="4294967293" verticalDpi="4294967293" r:id="rId1"/>
  <headerFooter>
    <oddFooter>&amp;C&amp;P/&amp;N</oddFooter>
  </headerFooter>
  <rowBreaks count="1" manualBreakCount="1">
    <brk id="2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2BB3A3-A07A-43B4-903C-597BF4A94A1D}">
  <sheetPr>
    <tabColor rgb="FFFFC000"/>
  </sheetPr>
  <dimension ref="A1:Q69"/>
  <sheetViews>
    <sheetView view="pageBreakPreview" topLeftCell="A60" zoomScaleNormal="100" zoomScaleSheetLayoutView="100" workbookViewId="0">
      <selection activeCell="E67" sqref="E67"/>
    </sheetView>
  </sheetViews>
  <sheetFormatPr defaultColWidth="9.140625" defaultRowHeight="12.75"/>
  <cols>
    <col min="1" max="1" width="6.7109375" style="207" customWidth="1"/>
    <col min="2" max="2" width="43" style="10" customWidth="1"/>
    <col min="3" max="3" width="6.7109375" style="62" customWidth="1"/>
    <col min="4" max="4" width="7.7109375" style="63" customWidth="1"/>
    <col min="5" max="5" width="9.85546875" style="208" customWidth="1"/>
    <col min="6" max="6" width="14.7109375" style="208" customWidth="1"/>
    <col min="7" max="7" width="40.85546875" style="97" customWidth="1"/>
    <col min="8" max="16384" width="9.140625" style="10"/>
  </cols>
  <sheetData>
    <row r="1" spans="1:14" ht="26.25" thickBot="1">
      <c r="A1" s="64" t="s">
        <v>0</v>
      </c>
      <c r="B1" s="65" t="s">
        <v>1</v>
      </c>
      <c r="C1" s="65" t="s">
        <v>2</v>
      </c>
      <c r="D1" s="66" t="s">
        <v>3</v>
      </c>
      <c r="E1" s="67" t="s">
        <v>56</v>
      </c>
      <c r="F1" s="68" t="s">
        <v>57</v>
      </c>
    </row>
    <row r="2" spans="1:14" ht="13.5" thickBot="1">
      <c r="A2" s="69"/>
      <c r="B2" s="96" t="s">
        <v>128</v>
      </c>
      <c r="C2" s="70"/>
      <c r="D2" s="71"/>
      <c r="E2" s="72"/>
      <c r="F2" s="73"/>
    </row>
    <row r="3" spans="1:14" ht="13.5" thickBot="1">
      <c r="A3" s="98"/>
      <c r="B3" s="74" t="s">
        <v>19</v>
      </c>
      <c r="C3" s="99"/>
      <c r="D3" s="100"/>
      <c r="E3" s="101"/>
      <c r="F3" s="102"/>
    </row>
    <row r="4" spans="1:14" ht="140.25">
      <c r="A4" s="103" t="s">
        <v>58</v>
      </c>
      <c r="B4" s="104" t="s">
        <v>151</v>
      </c>
      <c r="C4" s="105" t="s">
        <v>5</v>
      </c>
      <c r="D4" s="106">
        <v>1</v>
      </c>
      <c r="E4" s="215"/>
      <c r="F4" s="107">
        <f>D4*E4</f>
        <v>0</v>
      </c>
      <c r="G4" s="240"/>
      <c r="H4" s="241"/>
      <c r="I4" s="241"/>
      <c r="J4" s="241"/>
      <c r="K4" s="241"/>
      <c r="L4" s="241"/>
      <c r="M4" s="241"/>
      <c r="N4" s="241"/>
    </row>
    <row r="5" spans="1:14" ht="114.75">
      <c r="A5" s="103" t="s">
        <v>59</v>
      </c>
      <c r="B5" s="108" t="s">
        <v>152</v>
      </c>
      <c r="C5" s="109" t="s">
        <v>5</v>
      </c>
      <c r="D5" s="110">
        <v>1</v>
      </c>
      <c r="E5" s="216"/>
      <c r="F5" s="111">
        <f t="shared" ref="F5:F12" si="0">D5*E5</f>
        <v>0</v>
      </c>
    </row>
    <row r="6" spans="1:14" ht="102">
      <c r="A6" s="103" t="s">
        <v>60</v>
      </c>
      <c r="B6" s="108" t="s">
        <v>153</v>
      </c>
      <c r="C6" s="109" t="s">
        <v>5</v>
      </c>
      <c r="D6" s="110">
        <v>1</v>
      </c>
      <c r="E6" s="216"/>
      <c r="F6" s="111">
        <f t="shared" si="0"/>
        <v>0</v>
      </c>
    </row>
    <row r="7" spans="1:14" ht="38.25">
      <c r="A7" s="103" t="s">
        <v>61</v>
      </c>
      <c r="B7" s="108" t="s">
        <v>35</v>
      </c>
      <c r="C7" s="109" t="s">
        <v>4</v>
      </c>
      <c r="D7" s="110">
        <v>1</v>
      </c>
      <c r="E7" s="216"/>
      <c r="F7" s="111">
        <f t="shared" ref="F7" si="1">D7*E7</f>
        <v>0</v>
      </c>
    </row>
    <row r="8" spans="1:14" ht="25.5">
      <c r="A8" s="103" t="s">
        <v>62</v>
      </c>
      <c r="B8" s="108" t="s">
        <v>26</v>
      </c>
      <c r="C8" s="109" t="s">
        <v>7</v>
      </c>
      <c r="D8" s="110">
        <v>121.45</v>
      </c>
      <c r="E8" s="216"/>
      <c r="F8" s="111">
        <f t="shared" si="0"/>
        <v>0</v>
      </c>
    </row>
    <row r="9" spans="1:14" ht="25.5">
      <c r="A9" s="103" t="s">
        <v>63</v>
      </c>
      <c r="B9" s="108" t="s">
        <v>14</v>
      </c>
      <c r="C9" s="109" t="s">
        <v>4</v>
      </c>
      <c r="D9" s="110">
        <v>5</v>
      </c>
      <c r="E9" s="216"/>
      <c r="F9" s="111">
        <f t="shared" si="0"/>
        <v>0</v>
      </c>
    </row>
    <row r="10" spans="1:14" ht="38.25">
      <c r="A10" s="103" t="s">
        <v>65</v>
      </c>
      <c r="B10" s="108" t="s">
        <v>64</v>
      </c>
      <c r="C10" s="109" t="s">
        <v>4</v>
      </c>
      <c r="D10" s="110">
        <v>1</v>
      </c>
      <c r="E10" s="216"/>
      <c r="F10" s="111">
        <f t="shared" si="0"/>
        <v>0</v>
      </c>
    </row>
    <row r="11" spans="1:14" ht="38.25">
      <c r="A11" s="103" t="s">
        <v>66</v>
      </c>
      <c r="B11" s="112" t="s">
        <v>27</v>
      </c>
      <c r="C11" s="109" t="s">
        <v>7</v>
      </c>
      <c r="D11" s="110">
        <v>250</v>
      </c>
      <c r="E11" s="217"/>
      <c r="F11" s="113">
        <f t="shared" si="0"/>
        <v>0</v>
      </c>
      <c r="G11" s="114"/>
    </row>
    <row r="12" spans="1:14" s="115" customFormat="1" ht="39" thickBot="1">
      <c r="A12" s="103" t="s">
        <v>68</v>
      </c>
      <c r="B12" s="108" t="s">
        <v>67</v>
      </c>
      <c r="C12" s="109" t="s">
        <v>154</v>
      </c>
      <c r="D12" s="110">
        <v>422</v>
      </c>
      <c r="E12" s="217"/>
      <c r="F12" s="113">
        <f t="shared" si="0"/>
        <v>0</v>
      </c>
      <c r="G12" s="114"/>
    </row>
    <row r="13" spans="1:14" ht="13.5" thickBot="1">
      <c r="A13" s="75" t="s">
        <v>69</v>
      </c>
      <c r="B13" s="76" t="s">
        <v>70</v>
      </c>
      <c r="C13" s="116"/>
      <c r="D13" s="117"/>
      <c r="E13" s="118"/>
      <c r="F13" s="77">
        <f>SUM(F4:F12)</f>
        <v>0</v>
      </c>
    </row>
    <row r="14" spans="1:14" ht="13.5" thickBot="1">
      <c r="A14" s="119"/>
      <c r="B14" s="78"/>
      <c r="C14" s="120"/>
      <c r="D14" s="121"/>
      <c r="E14" s="122"/>
      <c r="F14" s="123"/>
    </row>
    <row r="15" spans="1:14" ht="13.5" thickBot="1">
      <c r="A15" s="124"/>
      <c r="B15" s="79" t="s">
        <v>20</v>
      </c>
      <c r="C15" s="125"/>
      <c r="D15" s="126"/>
      <c r="E15" s="127"/>
      <c r="F15" s="128"/>
    </row>
    <row r="16" spans="1:14" ht="63.75">
      <c r="A16" s="129"/>
      <c r="B16" s="89" t="s">
        <v>28</v>
      </c>
      <c r="C16" s="130"/>
      <c r="D16" s="131"/>
      <c r="E16" s="132"/>
      <c r="F16" s="133"/>
    </row>
    <row r="17" spans="1:16" ht="51">
      <c r="A17" s="103"/>
      <c r="B17" s="134" t="s">
        <v>13</v>
      </c>
      <c r="C17" s="109"/>
      <c r="D17" s="110"/>
      <c r="E17" s="135"/>
      <c r="F17" s="111"/>
    </row>
    <row r="18" spans="1:16" ht="38.25">
      <c r="A18" s="103" t="s">
        <v>71</v>
      </c>
      <c r="B18" s="136" t="s">
        <v>131</v>
      </c>
      <c r="C18" s="109" t="s">
        <v>155</v>
      </c>
      <c r="D18" s="110">
        <v>211</v>
      </c>
      <c r="E18" s="218"/>
      <c r="F18" s="113">
        <f>D18*E18</f>
        <v>0</v>
      </c>
    </row>
    <row r="19" spans="1:16" ht="25.5">
      <c r="A19" s="103" t="s">
        <v>72</v>
      </c>
      <c r="B19" s="108" t="s">
        <v>75</v>
      </c>
      <c r="C19" s="109" t="s">
        <v>155</v>
      </c>
      <c r="D19" s="110">
        <v>6</v>
      </c>
      <c r="E19" s="218"/>
      <c r="F19" s="113">
        <f>D19*E19</f>
        <v>0</v>
      </c>
    </row>
    <row r="20" spans="1:16" ht="51">
      <c r="A20" s="137" t="s">
        <v>73</v>
      </c>
      <c r="B20" s="138" t="s">
        <v>129</v>
      </c>
      <c r="C20" s="139"/>
      <c r="D20" s="140"/>
      <c r="E20" s="141"/>
      <c r="F20" s="142"/>
    </row>
    <row r="21" spans="1:16">
      <c r="A21" s="143"/>
      <c r="B21" s="144" t="s">
        <v>76</v>
      </c>
      <c r="C21" s="145"/>
      <c r="D21" s="146"/>
      <c r="E21" s="147"/>
      <c r="F21" s="148"/>
    </row>
    <row r="22" spans="1:16" ht="14.25">
      <c r="A22" s="129"/>
      <c r="B22" s="149" t="s">
        <v>33</v>
      </c>
      <c r="C22" s="130" t="s">
        <v>155</v>
      </c>
      <c r="D22" s="150">
        <v>210</v>
      </c>
      <c r="E22" s="219"/>
      <c r="F22" s="151">
        <f>D22*E22</f>
        <v>0</v>
      </c>
    </row>
    <row r="23" spans="1:16" ht="14.25">
      <c r="A23" s="103"/>
      <c r="B23" s="149" t="s">
        <v>32</v>
      </c>
      <c r="C23" s="130" t="s">
        <v>155</v>
      </c>
      <c r="D23" s="150">
        <v>0.5</v>
      </c>
      <c r="E23" s="219"/>
      <c r="F23" s="151">
        <f>D23*E23</f>
        <v>0</v>
      </c>
    </row>
    <row r="24" spans="1:16" ht="38.25">
      <c r="A24" s="103" t="s">
        <v>74</v>
      </c>
      <c r="B24" s="108" t="s">
        <v>15</v>
      </c>
      <c r="C24" s="109" t="s">
        <v>154</v>
      </c>
      <c r="D24" s="110">
        <v>485.8</v>
      </c>
      <c r="E24" s="220"/>
      <c r="F24" s="113">
        <f t="shared" ref="F24:F33" si="2">D24*E24</f>
        <v>0</v>
      </c>
    </row>
    <row r="25" spans="1:16" ht="76.5">
      <c r="A25" s="103" t="s">
        <v>132</v>
      </c>
      <c r="B25" s="108" t="s">
        <v>130</v>
      </c>
      <c r="C25" s="109" t="s">
        <v>4</v>
      </c>
      <c r="D25" s="110">
        <v>9</v>
      </c>
      <c r="E25" s="221"/>
      <c r="F25" s="113">
        <f t="shared" si="2"/>
        <v>0</v>
      </c>
    </row>
    <row r="26" spans="1:16" ht="38.25">
      <c r="A26" s="103" t="s">
        <v>133</v>
      </c>
      <c r="B26" s="108" t="s">
        <v>25</v>
      </c>
      <c r="C26" s="109" t="s">
        <v>154</v>
      </c>
      <c r="D26" s="110">
        <v>182.18</v>
      </c>
      <c r="E26" s="220"/>
      <c r="F26" s="113">
        <f t="shared" si="2"/>
        <v>0</v>
      </c>
    </row>
    <row r="27" spans="1:16" ht="51">
      <c r="A27" s="103" t="s">
        <v>77</v>
      </c>
      <c r="B27" s="136" t="s">
        <v>36</v>
      </c>
      <c r="C27" s="109" t="s">
        <v>155</v>
      </c>
      <c r="D27" s="110">
        <v>15.8</v>
      </c>
      <c r="E27" s="220"/>
      <c r="F27" s="113">
        <f t="shared" si="2"/>
        <v>0</v>
      </c>
    </row>
    <row r="28" spans="1:16" ht="63.75">
      <c r="A28" s="103" t="s">
        <v>78</v>
      </c>
      <c r="B28" s="136" t="s">
        <v>144</v>
      </c>
      <c r="C28" s="109" t="s">
        <v>155</v>
      </c>
      <c r="D28" s="110">
        <v>42.5</v>
      </c>
      <c r="E28" s="220"/>
      <c r="F28" s="113">
        <f t="shared" si="2"/>
        <v>0</v>
      </c>
    </row>
    <row r="29" spans="1:16" ht="89.25">
      <c r="A29" s="103" t="s">
        <v>79</v>
      </c>
      <c r="B29" s="108" t="s">
        <v>10</v>
      </c>
      <c r="C29" s="109" t="s">
        <v>155</v>
      </c>
      <c r="D29" s="110">
        <v>103.78</v>
      </c>
      <c r="E29" s="220"/>
      <c r="F29" s="113">
        <f t="shared" si="2"/>
        <v>0</v>
      </c>
      <c r="G29" s="238"/>
      <c r="H29" s="242"/>
      <c r="I29" s="242"/>
      <c r="J29" s="242"/>
      <c r="K29" s="242"/>
      <c r="L29" s="242"/>
      <c r="M29" s="242"/>
      <c r="N29" s="242"/>
      <c r="O29" s="242"/>
      <c r="P29" s="242"/>
    </row>
    <row r="30" spans="1:16" ht="51">
      <c r="A30" s="103" t="s">
        <v>80</v>
      </c>
      <c r="B30" s="153" t="s">
        <v>134</v>
      </c>
      <c r="C30" s="109" t="s">
        <v>155</v>
      </c>
      <c r="D30" s="110">
        <v>126.6</v>
      </c>
      <c r="E30" s="218"/>
      <c r="F30" s="113">
        <f t="shared" ref="F30" si="3">D30*E30</f>
        <v>0</v>
      </c>
      <c r="G30" s="154"/>
      <c r="H30" s="155"/>
      <c r="I30" s="155"/>
      <c r="J30" s="155"/>
      <c r="K30" s="155"/>
      <c r="L30" s="155"/>
      <c r="M30" s="155"/>
      <c r="N30" s="155"/>
      <c r="O30" s="155"/>
      <c r="P30" s="155"/>
    </row>
    <row r="31" spans="1:16" ht="38.25">
      <c r="A31" s="103" t="s">
        <v>81</v>
      </c>
      <c r="B31" s="153" t="s">
        <v>135</v>
      </c>
      <c r="C31" s="109" t="s">
        <v>155</v>
      </c>
      <c r="D31" s="110">
        <v>84.4</v>
      </c>
      <c r="E31" s="218"/>
      <c r="F31" s="113">
        <f t="shared" si="2"/>
        <v>0</v>
      </c>
      <c r="G31" s="238"/>
      <c r="H31" s="239"/>
      <c r="I31" s="239"/>
      <c r="J31" s="239"/>
      <c r="K31" s="239"/>
    </row>
    <row r="32" spans="1:16" ht="38.25">
      <c r="A32" s="103" t="s">
        <v>82</v>
      </c>
      <c r="B32" s="108" t="s">
        <v>84</v>
      </c>
      <c r="C32" s="109" t="s">
        <v>7</v>
      </c>
      <c r="D32" s="110">
        <v>121.45</v>
      </c>
      <c r="E32" s="218"/>
      <c r="F32" s="113">
        <f t="shared" si="2"/>
        <v>0</v>
      </c>
      <c r="G32" s="238"/>
      <c r="H32" s="239"/>
      <c r="I32" s="239"/>
      <c r="J32" s="239"/>
      <c r="K32" s="239"/>
      <c r="L32" s="239"/>
      <c r="M32" s="239"/>
      <c r="N32" s="239"/>
    </row>
    <row r="33" spans="1:15" ht="38.25">
      <c r="A33" s="103" t="s">
        <v>83</v>
      </c>
      <c r="B33" s="108" t="s">
        <v>30</v>
      </c>
      <c r="C33" s="109" t="s">
        <v>155</v>
      </c>
      <c r="D33" s="110">
        <v>225.98</v>
      </c>
      <c r="E33" s="218"/>
      <c r="F33" s="113">
        <f t="shared" si="2"/>
        <v>0</v>
      </c>
      <c r="G33" s="238"/>
      <c r="H33" s="239"/>
      <c r="I33" s="239"/>
      <c r="J33" s="239"/>
      <c r="K33" s="239"/>
      <c r="L33" s="239"/>
      <c r="M33" s="239"/>
      <c r="N33" s="239"/>
      <c r="O33" s="239"/>
    </row>
    <row r="34" spans="1:15" ht="38.25">
      <c r="A34" s="103" t="s">
        <v>85</v>
      </c>
      <c r="B34" s="108" t="s">
        <v>11</v>
      </c>
      <c r="C34" s="109" t="s">
        <v>154</v>
      </c>
      <c r="D34" s="110">
        <v>422</v>
      </c>
      <c r="E34" s="218"/>
      <c r="F34" s="113">
        <f t="shared" ref="F34:F35" si="4">D34*E34</f>
        <v>0</v>
      </c>
      <c r="G34" s="154"/>
      <c r="H34" s="156"/>
      <c r="I34" s="156"/>
      <c r="J34" s="156"/>
      <c r="K34" s="156"/>
      <c r="L34" s="156"/>
      <c r="M34" s="156"/>
      <c r="N34" s="156"/>
      <c r="O34" s="156"/>
    </row>
    <row r="35" spans="1:15" s="115" customFormat="1" ht="39" thickBot="1">
      <c r="A35" s="103" t="s">
        <v>86</v>
      </c>
      <c r="B35" s="157" t="s">
        <v>147</v>
      </c>
      <c r="C35" s="158" t="s">
        <v>7</v>
      </c>
      <c r="D35" s="159">
        <v>121.6</v>
      </c>
      <c r="E35" s="222"/>
      <c r="F35" s="160">
        <f t="shared" si="4"/>
        <v>0</v>
      </c>
      <c r="G35" s="238"/>
      <c r="H35" s="239"/>
      <c r="I35" s="239"/>
      <c r="J35" s="239"/>
      <c r="K35" s="239"/>
    </row>
    <row r="36" spans="1:15" ht="13.5" thickBot="1">
      <c r="A36" s="80" t="s">
        <v>89</v>
      </c>
      <c r="B36" s="81" t="s">
        <v>90</v>
      </c>
      <c r="C36" s="161"/>
      <c r="D36" s="162"/>
      <c r="E36" s="163"/>
      <c r="F36" s="82">
        <f>SUM(F18:F35)</f>
        <v>0</v>
      </c>
    </row>
    <row r="37" spans="1:15" ht="13.5" thickBot="1">
      <c r="A37" s="164"/>
      <c r="B37" s="78"/>
      <c r="C37" s="120"/>
      <c r="D37" s="121"/>
      <c r="E37" s="122"/>
      <c r="F37" s="165"/>
    </row>
    <row r="38" spans="1:15" ht="13.5" thickBot="1">
      <c r="A38" s="166"/>
      <c r="B38" s="83" t="s">
        <v>21</v>
      </c>
      <c r="C38" s="167"/>
      <c r="D38" s="168"/>
      <c r="E38" s="169"/>
      <c r="F38" s="170"/>
    </row>
    <row r="39" spans="1:15" ht="63.75">
      <c r="A39" s="129"/>
      <c r="B39" s="171" t="s">
        <v>12</v>
      </c>
      <c r="C39" s="105"/>
      <c r="D39" s="106"/>
      <c r="E39" s="172"/>
      <c r="F39" s="173"/>
    </row>
    <row r="40" spans="1:15" ht="51">
      <c r="A40" s="129"/>
      <c r="B40" s="134" t="s">
        <v>13</v>
      </c>
      <c r="C40" s="109"/>
      <c r="D40" s="110"/>
      <c r="E40" s="152"/>
      <c r="F40" s="174"/>
    </row>
    <row r="41" spans="1:15" ht="63.75">
      <c r="A41" s="103"/>
      <c r="B41" s="134" t="s">
        <v>91</v>
      </c>
      <c r="C41" s="109"/>
      <c r="D41" s="110"/>
      <c r="E41" s="152"/>
      <c r="F41" s="174"/>
    </row>
    <row r="42" spans="1:15" ht="76.5">
      <c r="A42" s="103" t="s">
        <v>92</v>
      </c>
      <c r="B42" s="108" t="s">
        <v>41</v>
      </c>
      <c r="C42" s="109" t="s">
        <v>7</v>
      </c>
      <c r="D42" s="110">
        <v>121.45</v>
      </c>
      <c r="E42" s="223"/>
      <c r="F42" s="175">
        <f t="shared" ref="F42:F51" si="5">D42*E42</f>
        <v>0</v>
      </c>
    </row>
    <row r="43" spans="1:15" ht="216.75">
      <c r="A43" s="137" t="s">
        <v>93</v>
      </c>
      <c r="B43" s="176" t="s">
        <v>136</v>
      </c>
      <c r="C43" s="139"/>
      <c r="D43" s="140"/>
      <c r="E43" s="177"/>
      <c r="F43" s="178"/>
    </row>
    <row r="44" spans="1:15">
      <c r="A44" s="143"/>
      <c r="B44" s="179" t="s">
        <v>16</v>
      </c>
      <c r="C44" s="180" t="s">
        <v>4</v>
      </c>
      <c r="D44" s="181">
        <v>4</v>
      </c>
      <c r="E44" s="224"/>
      <c r="F44" s="182">
        <f t="shared" si="5"/>
        <v>0</v>
      </c>
    </row>
    <row r="45" spans="1:15">
      <c r="A45" s="103"/>
      <c r="B45" s="183" t="s">
        <v>17</v>
      </c>
      <c r="C45" s="130" t="s">
        <v>4</v>
      </c>
      <c r="D45" s="131">
        <v>1</v>
      </c>
      <c r="E45" s="225"/>
      <c r="F45" s="184">
        <f t="shared" si="5"/>
        <v>0</v>
      </c>
    </row>
    <row r="46" spans="1:15" ht="51">
      <c r="A46" s="103" t="s">
        <v>94</v>
      </c>
      <c r="B46" s="108" t="s">
        <v>96</v>
      </c>
      <c r="C46" s="109" t="s">
        <v>4</v>
      </c>
      <c r="D46" s="110">
        <v>1</v>
      </c>
      <c r="E46" s="220"/>
      <c r="F46" s="185">
        <f t="shared" si="5"/>
        <v>0</v>
      </c>
    </row>
    <row r="47" spans="1:15" ht="102">
      <c r="A47" s="103" t="s">
        <v>95</v>
      </c>
      <c r="B47" s="108" t="s">
        <v>38</v>
      </c>
      <c r="C47" s="109" t="s">
        <v>4</v>
      </c>
      <c r="D47" s="110">
        <v>1</v>
      </c>
      <c r="E47" s="221"/>
      <c r="F47" s="185">
        <f t="shared" si="5"/>
        <v>0</v>
      </c>
    </row>
    <row r="48" spans="1:15" ht="51">
      <c r="A48" s="103" t="s">
        <v>97</v>
      </c>
      <c r="B48" s="108" t="s">
        <v>39</v>
      </c>
      <c r="C48" s="109" t="s">
        <v>4</v>
      </c>
      <c r="D48" s="110">
        <v>1</v>
      </c>
      <c r="E48" s="221"/>
      <c r="F48" s="185">
        <f t="shared" si="5"/>
        <v>0</v>
      </c>
    </row>
    <row r="49" spans="1:17" ht="38.25">
      <c r="A49" s="103" t="s">
        <v>98</v>
      </c>
      <c r="B49" s="186" t="s">
        <v>137</v>
      </c>
      <c r="C49" s="180" t="s">
        <v>4</v>
      </c>
      <c r="D49" s="187">
        <v>1</v>
      </c>
      <c r="E49" s="226"/>
      <c r="F49" s="188">
        <f t="shared" si="5"/>
        <v>0</v>
      </c>
      <c r="G49" s="114"/>
    </row>
    <row r="50" spans="1:17" s="115" customFormat="1" ht="102">
      <c r="A50" s="103" t="s">
        <v>99</v>
      </c>
      <c r="B50" s="108" t="s">
        <v>34</v>
      </c>
      <c r="C50" s="109" t="s">
        <v>7</v>
      </c>
      <c r="D50" s="110">
        <v>5</v>
      </c>
      <c r="E50" s="221"/>
      <c r="F50" s="185">
        <f t="shared" si="5"/>
        <v>0</v>
      </c>
      <c r="G50" s="238"/>
      <c r="H50" s="239"/>
      <c r="I50" s="239"/>
      <c r="J50" s="239"/>
      <c r="K50" s="239"/>
      <c r="L50" s="239"/>
      <c r="M50" s="239"/>
      <c r="N50" s="239"/>
      <c r="O50" s="239"/>
      <c r="P50" s="239"/>
      <c r="Q50" s="239"/>
    </row>
    <row r="51" spans="1:17" ht="39" thickBot="1">
      <c r="A51" s="103" t="s">
        <v>100</v>
      </c>
      <c r="B51" s="108" t="s">
        <v>138</v>
      </c>
      <c r="C51" s="109" t="s">
        <v>43</v>
      </c>
      <c r="D51" s="110">
        <v>12.98</v>
      </c>
      <c r="E51" s="221"/>
      <c r="F51" s="185">
        <f t="shared" si="5"/>
        <v>0</v>
      </c>
    </row>
    <row r="52" spans="1:17" ht="13.5" thickBot="1">
      <c r="A52" s="84" t="s">
        <v>101</v>
      </c>
      <c r="B52" s="85" t="s">
        <v>102</v>
      </c>
      <c r="C52" s="189"/>
      <c r="D52" s="190"/>
      <c r="E52" s="191"/>
      <c r="F52" s="86">
        <f>SUM(F42:F51)</f>
        <v>0</v>
      </c>
    </row>
    <row r="53" spans="1:17" ht="13.5" thickBot="1">
      <c r="A53" s="164"/>
      <c r="B53" s="87"/>
      <c r="C53" s="192"/>
      <c r="D53" s="193"/>
      <c r="E53" s="165"/>
      <c r="F53" s="165"/>
    </row>
    <row r="54" spans="1:17" ht="13.5" thickBot="1">
      <c r="A54" s="124"/>
      <c r="B54" s="88" t="s">
        <v>22</v>
      </c>
      <c r="C54" s="194"/>
      <c r="D54" s="195"/>
      <c r="E54" s="196"/>
      <c r="F54" s="197"/>
    </row>
    <row r="55" spans="1:17" ht="76.5">
      <c r="A55" s="103"/>
      <c r="B55" s="89" t="s">
        <v>6</v>
      </c>
      <c r="C55" s="130"/>
      <c r="D55" s="131"/>
      <c r="E55" s="132"/>
      <c r="F55" s="198"/>
    </row>
    <row r="56" spans="1:17" ht="25.5">
      <c r="A56" s="103" t="s">
        <v>103</v>
      </c>
      <c r="B56" s="108" t="s">
        <v>23</v>
      </c>
      <c r="C56" s="109" t="s">
        <v>8</v>
      </c>
      <c r="D56" s="110">
        <v>4</v>
      </c>
      <c r="E56" s="227"/>
      <c r="F56" s="111">
        <f t="shared" ref="F56:F67" si="6">D56*E56</f>
        <v>0</v>
      </c>
    </row>
    <row r="57" spans="1:17" ht="25.5">
      <c r="A57" s="103" t="s">
        <v>104</v>
      </c>
      <c r="B57" s="108" t="s">
        <v>40</v>
      </c>
      <c r="C57" s="109" t="s">
        <v>18</v>
      </c>
      <c r="D57" s="110">
        <v>8</v>
      </c>
      <c r="E57" s="228"/>
      <c r="F57" s="111">
        <f t="shared" si="6"/>
        <v>0</v>
      </c>
    </row>
    <row r="58" spans="1:17" ht="25.5">
      <c r="A58" s="103" t="s">
        <v>105</v>
      </c>
      <c r="B58" s="199" t="s">
        <v>24</v>
      </c>
      <c r="C58" s="109" t="s">
        <v>7</v>
      </c>
      <c r="D58" s="200">
        <v>121.45</v>
      </c>
      <c r="E58" s="229"/>
      <c r="F58" s="111">
        <f t="shared" si="6"/>
        <v>0</v>
      </c>
    </row>
    <row r="59" spans="1:17" ht="38.25">
      <c r="A59" s="103" t="s">
        <v>106</v>
      </c>
      <c r="B59" s="199" t="s">
        <v>107</v>
      </c>
      <c r="C59" s="109" t="s">
        <v>7</v>
      </c>
      <c r="D59" s="110">
        <v>121.45</v>
      </c>
      <c r="E59" s="228"/>
      <c r="F59" s="111">
        <f t="shared" si="6"/>
        <v>0</v>
      </c>
    </row>
    <row r="60" spans="1:17" ht="38.25">
      <c r="A60" s="103" t="s">
        <v>108</v>
      </c>
      <c r="B60" s="201" t="s">
        <v>109</v>
      </c>
      <c r="C60" s="109" t="s">
        <v>4</v>
      </c>
      <c r="D60" s="200">
        <v>5</v>
      </c>
      <c r="E60" s="229"/>
      <c r="F60" s="111">
        <f t="shared" si="6"/>
        <v>0</v>
      </c>
    </row>
    <row r="61" spans="1:17" ht="51">
      <c r="A61" s="103" t="s">
        <v>110</v>
      </c>
      <c r="B61" s="201" t="s">
        <v>111</v>
      </c>
      <c r="C61" s="109" t="s">
        <v>7</v>
      </c>
      <c r="D61" s="200">
        <v>121.45</v>
      </c>
      <c r="E61" s="229"/>
      <c r="F61" s="111">
        <f t="shared" si="6"/>
        <v>0</v>
      </c>
    </row>
    <row r="62" spans="1:17" ht="25.5">
      <c r="A62" s="103" t="s">
        <v>112</v>
      </c>
      <c r="B62" s="199" t="s">
        <v>113</v>
      </c>
      <c r="C62" s="109" t="s">
        <v>154</v>
      </c>
      <c r="D62" s="200">
        <v>422</v>
      </c>
      <c r="E62" s="229"/>
      <c r="F62" s="113">
        <f t="shared" si="6"/>
        <v>0</v>
      </c>
    </row>
    <row r="63" spans="1:17" ht="25.5">
      <c r="A63" s="103" t="s">
        <v>114</v>
      </c>
      <c r="B63" s="136" t="s">
        <v>145</v>
      </c>
      <c r="C63" s="109" t="s">
        <v>154</v>
      </c>
      <c r="D63" s="200">
        <v>422</v>
      </c>
      <c r="E63" s="230"/>
      <c r="F63" s="113">
        <f t="shared" si="6"/>
        <v>0</v>
      </c>
    </row>
    <row r="64" spans="1:17" ht="25.5">
      <c r="A64" s="103" t="s">
        <v>115</v>
      </c>
      <c r="B64" s="136" t="s">
        <v>146</v>
      </c>
      <c r="C64" s="109" t="s">
        <v>154</v>
      </c>
      <c r="D64" s="200">
        <v>422</v>
      </c>
      <c r="E64" s="230"/>
      <c r="F64" s="113">
        <f t="shared" si="6"/>
        <v>0</v>
      </c>
      <c r="G64" s="238"/>
      <c r="H64" s="239"/>
      <c r="I64" s="239"/>
      <c r="J64" s="239"/>
      <c r="K64" s="239"/>
      <c r="L64" s="239"/>
      <c r="M64" s="239"/>
      <c r="N64" s="239"/>
    </row>
    <row r="65" spans="1:7" ht="114.75">
      <c r="A65" s="103" t="s">
        <v>116</v>
      </c>
      <c r="B65" s="153" t="s">
        <v>156</v>
      </c>
      <c r="C65" s="109" t="s">
        <v>7</v>
      </c>
      <c r="D65" s="200">
        <v>121.45</v>
      </c>
      <c r="E65" s="216"/>
      <c r="F65" s="111">
        <f t="shared" si="6"/>
        <v>0</v>
      </c>
    </row>
    <row r="66" spans="1:7" ht="51">
      <c r="A66" s="103" t="s">
        <v>117</v>
      </c>
      <c r="B66" s="108" t="s">
        <v>157</v>
      </c>
      <c r="C66" s="109" t="s">
        <v>5</v>
      </c>
      <c r="D66" s="200">
        <v>1</v>
      </c>
      <c r="E66" s="216"/>
      <c r="F66" s="111">
        <f t="shared" si="6"/>
        <v>0</v>
      </c>
    </row>
    <row r="67" spans="1:7" ht="51.75" thickBot="1">
      <c r="A67" s="103" t="s">
        <v>118</v>
      </c>
      <c r="B67" s="108" t="s">
        <v>9</v>
      </c>
      <c r="C67" s="109" t="s">
        <v>4</v>
      </c>
      <c r="D67" s="200">
        <v>6</v>
      </c>
      <c r="E67" s="216"/>
      <c r="F67" s="111">
        <f t="shared" si="6"/>
        <v>0</v>
      </c>
    </row>
    <row r="68" spans="1:7" ht="13.5" thickBot="1">
      <c r="A68" s="90" t="s">
        <v>119</v>
      </c>
      <c r="B68" s="91" t="s">
        <v>120</v>
      </c>
      <c r="C68" s="202"/>
      <c r="D68" s="203"/>
      <c r="E68" s="204"/>
      <c r="F68" s="92">
        <f>SUM(F56:F67)</f>
        <v>0</v>
      </c>
      <c r="G68" s="205"/>
    </row>
    <row r="69" spans="1:7">
      <c r="A69" s="93"/>
      <c r="B69" s="94"/>
      <c r="C69" s="6"/>
      <c r="D69" s="8"/>
      <c r="E69" s="206"/>
      <c r="F69" s="95"/>
      <c r="G69" s="205"/>
    </row>
  </sheetData>
  <sheetProtection algorithmName="SHA-512" hashValue="45iHGMgvz3d84XAQLAwLCriNNhKAgOaNxMyTs5OWopRExUEDMul1wO4bi5xuXWR9WtXZukpNHnKU92jrthixLg==" saltValue="QHL7mQQBWNTOvUH0QOXWlw==" spinCount="100000" sheet="1" objects="1" scenarios="1"/>
  <mergeCells count="8">
    <mergeCell ref="G35:K35"/>
    <mergeCell ref="G50:Q50"/>
    <mergeCell ref="G64:N64"/>
    <mergeCell ref="G4:N4"/>
    <mergeCell ref="G29:P29"/>
    <mergeCell ref="G31:K31"/>
    <mergeCell ref="G32:N32"/>
    <mergeCell ref="G33:O33"/>
  </mergeCells>
  <phoneticPr fontId="40" type="noConversion"/>
  <pageMargins left="0.70866141732283461" right="0.70866141732283461" top="0.74803149606299213" bottom="0.74803149606299213" header="0.31496062992125984" footer="0.31496062992125984"/>
  <pageSetup paperSize="9" firstPageNumber="2" fitToHeight="0" orientation="portrait" horizontalDpi="4294967293" verticalDpi="4294967293" r:id="rId1"/>
  <headerFooter alignWithMargins="0">
    <oddHeader xml:space="preserve">&amp;R&amp;8
</oddHeader>
    <oddFooter>&amp;C&amp;8&amp;P/&amp;N</oddFooter>
  </headerFooter>
  <rowBreaks count="5" manualBreakCount="5">
    <brk id="13" max="16383" man="1"/>
    <brk id="27" max="5" man="1"/>
    <brk id="36" max="5" man="1"/>
    <brk id="45" max="5" man="1"/>
    <brk id="52"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D83D3A-DD0E-482A-AA7F-F0BB40DB32E0}">
  <sheetPr>
    <tabColor rgb="FFFFC000"/>
    <pageSetUpPr fitToPage="1"/>
  </sheetPr>
  <dimension ref="A1:Q63"/>
  <sheetViews>
    <sheetView view="pageBreakPreview" topLeftCell="A53" zoomScaleNormal="100" zoomScaleSheetLayoutView="100" workbookViewId="0">
      <selection activeCell="G60" sqref="G60"/>
    </sheetView>
  </sheetViews>
  <sheetFormatPr defaultColWidth="9.140625" defaultRowHeight="12.75"/>
  <cols>
    <col min="1" max="1" width="6.7109375" style="207" customWidth="1"/>
    <col min="2" max="2" width="42.5703125" style="10" customWidth="1"/>
    <col min="3" max="3" width="6.7109375" style="62" customWidth="1"/>
    <col min="4" max="4" width="7.7109375" style="63" customWidth="1"/>
    <col min="5" max="5" width="10" style="208" customWidth="1"/>
    <col min="6" max="6" width="14.7109375" style="208" customWidth="1"/>
    <col min="7" max="7" width="40.85546875" style="97" customWidth="1"/>
    <col min="8" max="16384" width="9.140625" style="10"/>
  </cols>
  <sheetData>
    <row r="1" spans="1:7" ht="26.25" thickBot="1">
      <c r="A1" s="64" t="s">
        <v>0</v>
      </c>
      <c r="B1" s="65" t="s">
        <v>1</v>
      </c>
      <c r="C1" s="65" t="s">
        <v>2</v>
      </c>
      <c r="D1" s="66" t="s">
        <v>3</v>
      </c>
      <c r="E1" s="67" t="s">
        <v>56</v>
      </c>
      <c r="F1" s="68" t="s">
        <v>57</v>
      </c>
    </row>
    <row r="2" spans="1:7" ht="13.5" thickBot="1">
      <c r="A2" s="69"/>
      <c r="B2" s="96" t="s">
        <v>139</v>
      </c>
      <c r="C2" s="70"/>
      <c r="D2" s="71"/>
      <c r="E2" s="72"/>
      <c r="F2" s="73"/>
    </row>
    <row r="3" spans="1:7" ht="13.5" thickBot="1">
      <c r="A3" s="98"/>
      <c r="B3" s="74" t="s">
        <v>19</v>
      </c>
      <c r="C3" s="99"/>
      <c r="D3" s="100"/>
      <c r="E3" s="101"/>
      <c r="F3" s="102"/>
    </row>
    <row r="4" spans="1:7" ht="38.25">
      <c r="A4" s="103" t="s">
        <v>58</v>
      </c>
      <c r="B4" s="108" t="s">
        <v>35</v>
      </c>
      <c r="C4" s="109" t="s">
        <v>4</v>
      </c>
      <c r="D4" s="110">
        <v>3</v>
      </c>
      <c r="E4" s="216"/>
      <c r="F4" s="111">
        <f t="shared" ref="F4:F9" si="0">D4*E4</f>
        <v>0</v>
      </c>
    </row>
    <row r="5" spans="1:7" ht="25.5">
      <c r="A5" s="103" t="s">
        <v>59</v>
      </c>
      <c r="B5" s="108" t="s">
        <v>26</v>
      </c>
      <c r="C5" s="109" t="s">
        <v>7</v>
      </c>
      <c r="D5" s="110">
        <v>92.27</v>
      </c>
      <c r="E5" s="216"/>
      <c r="F5" s="111">
        <f t="shared" si="0"/>
        <v>0</v>
      </c>
    </row>
    <row r="6" spans="1:7" ht="25.5">
      <c r="A6" s="103" t="s">
        <v>60</v>
      </c>
      <c r="B6" s="108" t="s">
        <v>14</v>
      </c>
      <c r="C6" s="109" t="s">
        <v>4</v>
      </c>
      <c r="D6" s="110">
        <v>4</v>
      </c>
      <c r="E6" s="216"/>
      <c r="F6" s="111">
        <f t="shared" si="0"/>
        <v>0</v>
      </c>
    </row>
    <row r="7" spans="1:7" ht="38.25">
      <c r="A7" s="103" t="s">
        <v>61</v>
      </c>
      <c r="B7" s="108" t="s">
        <v>64</v>
      </c>
      <c r="C7" s="109" t="s">
        <v>4</v>
      </c>
      <c r="D7" s="110">
        <v>1</v>
      </c>
      <c r="E7" s="216"/>
      <c r="F7" s="111">
        <f t="shared" si="0"/>
        <v>0</v>
      </c>
    </row>
    <row r="8" spans="1:7" ht="38.25">
      <c r="A8" s="103" t="s">
        <v>62</v>
      </c>
      <c r="B8" s="112" t="s">
        <v>27</v>
      </c>
      <c r="C8" s="109" t="s">
        <v>7</v>
      </c>
      <c r="D8" s="110">
        <v>184.42</v>
      </c>
      <c r="E8" s="217"/>
      <c r="F8" s="113">
        <f t="shared" si="0"/>
        <v>0</v>
      </c>
      <c r="G8" s="114"/>
    </row>
    <row r="9" spans="1:7" s="115" customFormat="1" ht="39" thickBot="1">
      <c r="A9" s="103" t="s">
        <v>63</v>
      </c>
      <c r="B9" s="108" t="s">
        <v>67</v>
      </c>
      <c r="C9" s="109" t="s">
        <v>154</v>
      </c>
      <c r="D9" s="110">
        <v>307</v>
      </c>
      <c r="E9" s="217"/>
      <c r="F9" s="113">
        <f t="shared" si="0"/>
        <v>0</v>
      </c>
      <c r="G9" s="114"/>
    </row>
    <row r="10" spans="1:7" ht="13.5" thickBot="1">
      <c r="A10" s="75" t="s">
        <v>69</v>
      </c>
      <c r="B10" s="76" t="s">
        <v>70</v>
      </c>
      <c r="C10" s="116"/>
      <c r="D10" s="117"/>
      <c r="E10" s="118"/>
      <c r="F10" s="77">
        <f>SUM(F4:F9)</f>
        <v>0</v>
      </c>
    </row>
    <row r="11" spans="1:7" ht="13.5" thickBot="1">
      <c r="A11" s="119"/>
      <c r="B11" s="78"/>
      <c r="C11" s="120"/>
      <c r="D11" s="121"/>
      <c r="E11" s="122"/>
      <c r="F11" s="123"/>
    </row>
    <row r="12" spans="1:7" ht="13.5" thickBot="1">
      <c r="A12" s="124"/>
      <c r="B12" s="79" t="s">
        <v>20</v>
      </c>
      <c r="C12" s="125"/>
      <c r="D12" s="126"/>
      <c r="E12" s="127"/>
      <c r="F12" s="128"/>
    </row>
    <row r="13" spans="1:7" ht="63.75">
      <c r="A13" s="129"/>
      <c r="B13" s="89" t="s">
        <v>28</v>
      </c>
      <c r="C13" s="130"/>
      <c r="D13" s="131"/>
      <c r="E13" s="132"/>
      <c r="F13" s="133"/>
    </row>
    <row r="14" spans="1:7" ht="51">
      <c r="A14" s="103"/>
      <c r="B14" s="134" t="s">
        <v>13</v>
      </c>
      <c r="C14" s="109"/>
      <c r="D14" s="110"/>
      <c r="E14" s="135"/>
      <c r="F14" s="111"/>
    </row>
    <row r="15" spans="1:7" ht="38.25">
      <c r="A15" s="103" t="s">
        <v>71</v>
      </c>
      <c r="B15" s="136" t="s">
        <v>131</v>
      </c>
      <c r="C15" s="109" t="s">
        <v>155</v>
      </c>
      <c r="D15" s="110">
        <v>153.5</v>
      </c>
      <c r="E15" s="218"/>
      <c r="F15" s="113">
        <f>D15*E15</f>
        <v>0</v>
      </c>
    </row>
    <row r="16" spans="1:7" ht="25.5">
      <c r="A16" s="103" t="s">
        <v>72</v>
      </c>
      <c r="B16" s="108" t="s">
        <v>75</v>
      </c>
      <c r="C16" s="109" t="s">
        <v>155</v>
      </c>
      <c r="D16" s="110">
        <v>5</v>
      </c>
      <c r="E16" s="218"/>
      <c r="F16" s="113">
        <f>D16*E16</f>
        <v>0</v>
      </c>
    </row>
    <row r="17" spans="1:16" ht="51">
      <c r="A17" s="137" t="s">
        <v>73</v>
      </c>
      <c r="B17" s="138" t="s">
        <v>129</v>
      </c>
      <c r="C17" s="139"/>
      <c r="D17" s="140"/>
      <c r="E17" s="141"/>
      <c r="F17" s="142"/>
    </row>
    <row r="18" spans="1:16">
      <c r="A18" s="143"/>
      <c r="B18" s="144" t="s">
        <v>76</v>
      </c>
      <c r="C18" s="145"/>
      <c r="D18" s="146"/>
      <c r="E18" s="147"/>
      <c r="F18" s="148"/>
    </row>
    <row r="19" spans="1:16" ht="14.25">
      <c r="A19" s="129"/>
      <c r="B19" s="149" t="s">
        <v>33</v>
      </c>
      <c r="C19" s="130" t="s">
        <v>155</v>
      </c>
      <c r="D19" s="150">
        <v>244.5</v>
      </c>
      <c r="E19" s="219"/>
      <c r="F19" s="151">
        <f>D19*E19</f>
        <v>0</v>
      </c>
    </row>
    <row r="20" spans="1:16" ht="14.25">
      <c r="A20" s="103"/>
      <c r="B20" s="149" t="s">
        <v>32</v>
      </c>
      <c r="C20" s="130" t="s">
        <v>155</v>
      </c>
      <c r="D20" s="150">
        <v>1.06</v>
      </c>
      <c r="E20" s="219"/>
      <c r="F20" s="151">
        <f>D20*E20</f>
        <v>0</v>
      </c>
    </row>
    <row r="21" spans="1:16" ht="38.25">
      <c r="A21" s="103" t="s">
        <v>74</v>
      </c>
      <c r="B21" s="108" t="s">
        <v>15</v>
      </c>
      <c r="C21" s="109" t="s">
        <v>154</v>
      </c>
      <c r="D21" s="110">
        <v>369.08</v>
      </c>
      <c r="E21" s="220"/>
      <c r="F21" s="113">
        <f t="shared" ref="F21:F30" si="1">D21*E21</f>
        <v>0</v>
      </c>
    </row>
    <row r="22" spans="1:16" ht="76.5">
      <c r="A22" s="103" t="s">
        <v>132</v>
      </c>
      <c r="B22" s="108" t="s">
        <v>130</v>
      </c>
      <c r="C22" s="109" t="s">
        <v>4</v>
      </c>
      <c r="D22" s="110">
        <v>5</v>
      </c>
      <c r="E22" s="221"/>
      <c r="F22" s="113">
        <f t="shared" si="1"/>
        <v>0</v>
      </c>
    </row>
    <row r="23" spans="1:16" ht="38.25">
      <c r="A23" s="103" t="s">
        <v>133</v>
      </c>
      <c r="B23" s="108" t="s">
        <v>25</v>
      </c>
      <c r="C23" s="109" t="s">
        <v>154</v>
      </c>
      <c r="D23" s="110">
        <v>138.41</v>
      </c>
      <c r="E23" s="220"/>
      <c r="F23" s="113">
        <f t="shared" si="1"/>
        <v>0</v>
      </c>
    </row>
    <row r="24" spans="1:16" ht="51">
      <c r="A24" s="103" t="s">
        <v>77</v>
      </c>
      <c r="B24" s="136" t="s">
        <v>36</v>
      </c>
      <c r="C24" s="109" t="s">
        <v>155</v>
      </c>
      <c r="D24" s="110">
        <v>20.190000000000001</v>
      </c>
      <c r="E24" s="220"/>
      <c r="F24" s="113">
        <f t="shared" si="1"/>
        <v>0</v>
      </c>
    </row>
    <row r="25" spans="1:16" ht="63.75">
      <c r="A25" s="103" t="s">
        <v>78</v>
      </c>
      <c r="B25" s="136" t="s">
        <v>42</v>
      </c>
      <c r="C25" s="109" t="s">
        <v>155</v>
      </c>
      <c r="D25" s="110">
        <v>32.299999999999997</v>
      </c>
      <c r="E25" s="220"/>
      <c r="F25" s="113">
        <f t="shared" si="1"/>
        <v>0</v>
      </c>
    </row>
    <row r="26" spans="1:16" ht="89.25">
      <c r="A26" s="103" t="s">
        <v>79</v>
      </c>
      <c r="B26" s="108" t="s">
        <v>10</v>
      </c>
      <c r="C26" s="109" t="s">
        <v>155</v>
      </c>
      <c r="D26" s="110">
        <v>154.76</v>
      </c>
      <c r="E26" s="220"/>
      <c r="F26" s="113">
        <f t="shared" si="1"/>
        <v>0</v>
      </c>
      <c r="G26" s="238"/>
      <c r="H26" s="242"/>
      <c r="I26" s="242"/>
      <c r="J26" s="242"/>
      <c r="K26" s="242"/>
      <c r="L26" s="242"/>
      <c r="M26" s="242"/>
      <c r="N26" s="242"/>
      <c r="O26" s="242"/>
      <c r="P26" s="242"/>
    </row>
    <row r="27" spans="1:16" ht="51">
      <c r="A27" s="103" t="s">
        <v>80</v>
      </c>
      <c r="B27" s="153" t="s">
        <v>134</v>
      </c>
      <c r="C27" s="109" t="s">
        <v>155</v>
      </c>
      <c r="D27" s="110">
        <v>92.1</v>
      </c>
      <c r="E27" s="218"/>
      <c r="F27" s="113">
        <f t="shared" si="1"/>
        <v>0</v>
      </c>
      <c r="G27" s="154"/>
      <c r="H27" s="155"/>
      <c r="I27" s="155"/>
      <c r="J27" s="155"/>
      <c r="K27" s="155"/>
      <c r="L27" s="155"/>
      <c r="M27" s="155"/>
      <c r="N27" s="155"/>
      <c r="O27" s="155"/>
      <c r="P27" s="155"/>
    </row>
    <row r="28" spans="1:16" ht="38.25">
      <c r="A28" s="103" t="s">
        <v>81</v>
      </c>
      <c r="B28" s="153" t="s">
        <v>135</v>
      </c>
      <c r="C28" s="109" t="s">
        <v>155</v>
      </c>
      <c r="D28" s="110">
        <v>61.4</v>
      </c>
      <c r="E28" s="218"/>
      <c r="F28" s="113">
        <f t="shared" si="1"/>
        <v>0</v>
      </c>
      <c r="G28" s="238"/>
      <c r="H28" s="239"/>
      <c r="I28" s="239"/>
      <c r="J28" s="239"/>
      <c r="K28" s="239"/>
    </row>
    <row r="29" spans="1:16" ht="38.25">
      <c r="A29" s="103" t="s">
        <v>82</v>
      </c>
      <c r="B29" s="108" t="s">
        <v>84</v>
      </c>
      <c r="C29" s="109" t="s">
        <v>7</v>
      </c>
      <c r="D29" s="110">
        <v>92.27</v>
      </c>
      <c r="E29" s="218"/>
      <c r="F29" s="113">
        <f t="shared" si="1"/>
        <v>0</v>
      </c>
      <c r="G29" s="238"/>
      <c r="H29" s="239"/>
      <c r="I29" s="239"/>
      <c r="J29" s="239"/>
      <c r="K29" s="239"/>
      <c r="L29" s="239"/>
      <c r="M29" s="239"/>
      <c r="N29" s="239"/>
    </row>
    <row r="30" spans="1:16" ht="38.25">
      <c r="A30" s="103" t="s">
        <v>83</v>
      </c>
      <c r="B30" s="108" t="s">
        <v>30</v>
      </c>
      <c r="C30" s="109" t="s">
        <v>155</v>
      </c>
      <c r="D30" s="110">
        <v>227.72</v>
      </c>
      <c r="E30" s="218"/>
      <c r="F30" s="113">
        <f t="shared" si="1"/>
        <v>0</v>
      </c>
      <c r="G30" s="238"/>
      <c r="H30" s="239"/>
      <c r="I30" s="239"/>
      <c r="J30" s="239"/>
      <c r="K30" s="239"/>
      <c r="L30" s="239"/>
      <c r="M30" s="239"/>
      <c r="N30" s="239"/>
      <c r="O30" s="239"/>
    </row>
    <row r="31" spans="1:16" ht="38.25">
      <c r="A31" s="103" t="s">
        <v>85</v>
      </c>
      <c r="B31" s="108" t="s">
        <v>11</v>
      </c>
      <c r="C31" s="109" t="s">
        <v>154</v>
      </c>
      <c r="D31" s="110">
        <v>307</v>
      </c>
      <c r="E31" s="218"/>
      <c r="F31" s="113">
        <f t="shared" ref="F31:F32" si="2">D31*E31</f>
        <v>0</v>
      </c>
      <c r="G31" s="154"/>
      <c r="H31" s="156"/>
      <c r="I31" s="156"/>
      <c r="J31" s="156"/>
      <c r="K31" s="156"/>
      <c r="L31" s="156"/>
      <c r="M31" s="156"/>
      <c r="N31" s="156"/>
      <c r="O31" s="156"/>
    </row>
    <row r="32" spans="1:16" s="115" customFormat="1" ht="39" thickBot="1">
      <c r="A32" s="103" t="s">
        <v>86</v>
      </c>
      <c r="B32" s="157" t="s">
        <v>147</v>
      </c>
      <c r="C32" s="158" t="s">
        <v>7</v>
      </c>
      <c r="D32" s="159">
        <v>92.3</v>
      </c>
      <c r="E32" s="222"/>
      <c r="F32" s="160">
        <f t="shared" si="2"/>
        <v>0</v>
      </c>
      <c r="G32" s="238"/>
      <c r="H32" s="239"/>
      <c r="I32" s="239"/>
      <c r="J32" s="239"/>
      <c r="K32" s="239"/>
    </row>
    <row r="33" spans="1:17" ht="13.5" thickBot="1">
      <c r="A33" s="80" t="s">
        <v>89</v>
      </c>
      <c r="B33" s="81" t="s">
        <v>90</v>
      </c>
      <c r="C33" s="161"/>
      <c r="D33" s="162"/>
      <c r="E33" s="163"/>
      <c r="F33" s="82">
        <f>SUM(F15:F32)</f>
        <v>0</v>
      </c>
    </row>
    <row r="34" spans="1:17" ht="13.5" thickBot="1">
      <c r="A34" s="164"/>
      <c r="B34" s="78"/>
      <c r="C34" s="120"/>
      <c r="D34" s="121"/>
      <c r="E34" s="122"/>
      <c r="F34" s="165"/>
    </row>
    <row r="35" spans="1:17" ht="13.5" thickBot="1">
      <c r="A35" s="166"/>
      <c r="B35" s="83" t="s">
        <v>21</v>
      </c>
      <c r="C35" s="167"/>
      <c r="D35" s="168"/>
      <c r="E35" s="169"/>
      <c r="F35" s="170"/>
    </row>
    <row r="36" spans="1:17" ht="63.75">
      <c r="A36" s="129"/>
      <c r="B36" s="171" t="s">
        <v>12</v>
      </c>
      <c r="C36" s="105"/>
      <c r="D36" s="106"/>
      <c r="E36" s="172"/>
      <c r="F36" s="173"/>
    </row>
    <row r="37" spans="1:17" ht="51">
      <c r="A37" s="129"/>
      <c r="B37" s="134" t="s">
        <v>13</v>
      </c>
      <c r="C37" s="109"/>
      <c r="D37" s="110"/>
      <c r="E37" s="152"/>
      <c r="F37" s="174"/>
    </row>
    <row r="38" spans="1:17" ht="63.75">
      <c r="A38" s="103"/>
      <c r="B38" s="134" t="s">
        <v>91</v>
      </c>
      <c r="C38" s="109"/>
      <c r="D38" s="110"/>
      <c r="E38" s="152"/>
      <c r="F38" s="174"/>
    </row>
    <row r="39" spans="1:17" ht="76.5">
      <c r="A39" s="103" t="s">
        <v>92</v>
      </c>
      <c r="B39" s="108" t="s">
        <v>41</v>
      </c>
      <c r="C39" s="109" t="s">
        <v>7</v>
      </c>
      <c r="D39" s="110">
        <v>92.27</v>
      </c>
      <c r="E39" s="223"/>
      <c r="F39" s="175">
        <f t="shared" ref="F39:F46" si="3">D39*E39</f>
        <v>0</v>
      </c>
    </row>
    <row r="40" spans="1:17" ht="38.25">
      <c r="A40" s="210" t="s">
        <v>93</v>
      </c>
      <c r="B40" s="209" t="s">
        <v>150</v>
      </c>
      <c r="C40" s="158" t="s">
        <v>4</v>
      </c>
      <c r="D40" s="211">
        <v>1</v>
      </c>
      <c r="E40" s="231"/>
      <c r="F40" s="182">
        <f t="shared" si="3"/>
        <v>0</v>
      </c>
    </row>
    <row r="41" spans="1:17" ht="216.75">
      <c r="A41" s="137" t="s">
        <v>94</v>
      </c>
      <c r="B41" s="176" t="s">
        <v>136</v>
      </c>
      <c r="C41" s="139"/>
      <c r="D41" s="140"/>
      <c r="E41" s="177"/>
      <c r="F41" s="178"/>
    </row>
    <row r="42" spans="1:17">
      <c r="A42" s="143"/>
      <c r="B42" s="179" t="s">
        <v>16</v>
      </c>
      <c r="C42" s="180" t="s">
        <v>4</v>
      </c>
      <c r="D42" s="181">
        <v>4</v>
      </c>
      <c r="E42" s="224"/>
      <c r="F42" s="182">
        <f t="shared" si="3"/>
        <v>0</v>
      </c>
    </row>
    <row r="43" spans="1:17" ht="102">
      <c r="A43" s="103" t="s">
        <v>95</v>
      </c>
      <c r="B43" s="108" t="s">
        <v>38</v>
      </c>
      <c r="C43" s="109" t="s">
        <v>4</v>
      </c>
      <c r="D43" s="110">
        <v>3</v>
      </c>
      <c r="E43" s="221"/>
      <c r="F43" s="185">
        <f t="shared" si="3"/>
        <v>0</v>
      </c>
    </row>
    <row r="44" spans="1:17" ht="51">
      <c r="A44" s="103" t="s">
        <v>97</v>
      </c>
      <c r="B44" s="108" t="s">
        <v>39</v>
      </c>
      <c r="C44" s="109" t="s">
        <v>4</v>
      </c>
      <c r="D44" s="110">
        <v>3</v>
      </c>
      <c r="E44" s="221"/>
      <c r="F44" s="185">
        <f t="shared" si="3"/>
        <v>0</v>
      </c>
    </row>
    <row r="45" spans="1:17" ht="38.25">
      <c r="A45" s="103" t="s">
        <v>98</v>
      </c>
      <c r="B45" s="186" t="s">
        <v>137</v>
      </c>
      <c r="C45" s="180" t="s">
        <v>4</v>
      </c>
      <c r="D45" s="187">
        <v>3</v>
      </c>
      <c r="E45" s="226"/>
      <c r="F45" s="188">
        <f t="shared" si="3"/>
        <v>0</v>
      </c>
      <c r="G45" s="114"/>
    </row>
    <row r="46" spans="1:17" s="115" customFormat="1" ht="102.75" thickBot="1">
      <c r="A46" s="103" t="s">
        <v>99</v>
      </c>
      <c r="B46" s="108" t="s">
        <v>34</v>
      </c>
      <c r="C46" s="109" t="s">
        <v>7</v>
      </c>
      <c r="D46" s="110">
        <v>21</v>
      </c>
      <c r="E46" s="221"/>
      <c r="F46" s="185">
        <f t="shared" si="3"/>
        <v>0</v>
      </c>
      <c r="G46" s="238"/>
      <c r="H46" s="239"/>
      <c r="I46" s="239"/>
      <c r="J46" s="239"/>
      <c r="K46" s="239"/>
      <c r="L46" s="239"/>
      <c r="M46" s="239"/>
      <c r="N46" s="239"/>
      <c r="O46" s="239"/>
      <c r="P46" s="239"/>
      <c r="Q46" s="239"/>
    </row>
    <row r="47" spans="1:17" ht="13.5" thickBot="1">
      <c r="A47" s="84" t="s">
        <v>101</v>
      </c>
      <c r="B47" s="85" t="s">
        <v>102</v>
      </c>
      <c r="C47" s="189"/>
      <c r="D47" s="190"/>
      <c r="E47" s="191"/>
      <c r="F47" s="86">
        <f>SUM(F39:F46)</f>
        <v>0</v>
      </c>
    </row>
    <row r="48" spans="1:17" ht="13.5" thickBot="1">
      <c r="A48" s="164"/>
      <c r="B48" s="87"/>
      <c r="C48" s="192"/>
      <c r="D48" s="193"/>
      <c r="E48" s="165"/>
      <c r="F48" s="165"/>
    </row>
    <row r="49" spans="1:14" ht="13.5" thickBot="1">
      <c r="A49" s="124"/>
      <c r="B49" s="88" t="s">
        <v>22</v>
      </c>
      <c r="C49" s="194"/>
      <c r="D49" s="195"/>
      <c r="E49" s="196"/>
      <c r="F49" s="197"/>
    </row>
    <row r="50" spans="1:14" ht="76.5">
      <c r="A50" s="103"/>
      <c r="B50" s="89" t="s">
        <v>6</v>
      </c>
      <c r="C50" s="130"/>
      <c r="D50" s="131"/>
      <c r="E50" s="132"/>
      <c r="F50" s="198"/>
    </row>
    <row r="51" spans="1:14" ht="25.5">
      <c r="A51" s="103" t="s">
        <v>103</v>
      </c>
      <c r="B51" s="108" t="s">
        <v>23</v>
      </c>
      <c r="C51" s="109" t="s">
        <v>8</v>
      </c>
      <c r="D51" s="110">
        <v>4</v>
      </c>
      <c r="E51" s="227"/>
      <c r="F51" s="111">
        <f t="shared" ref="F51:F61" si="4">D51*E51</f>
        <v>0</v>
      </c>
    </row>
    <row r="52" spans="1:14" ht="25.5">
      <c r="A52" s="103" t="s">
        <v>104</v>
      </c>
      <c r="B52" s="108" t="s">
        <v>40</v>
      </c>
      <c r="C52" s="109" t="s">
        <v>18</v>
      </c>
      <c r="D52" s="110">
        <v>8</v>
      </c>
      <c r="E52" s="228"/>
      <c r="F52" s="111">
        <f t="shared" si="4"/>
        <v>0</v>
      </c>
    </row>
    <row r="53" spans="1:14" ht="25.5">
      <c r="A53" s="103" t="s">
        <v>105</v>
      </c>
      <c r="B53" s="199" t="s">
        <v>24</v>
      </c>
      <c r="C53" s="109" t="s">
        <v>7</v>
      </c>
      <c r="D53" s="200">
        <v>92.27</v>
      </c>
      <c r="E53" s="229"/>
      <c r="F53" s="111">
        <f t="shared" si="4"/>
        <v>0</v>
      </c>
    </row>
    <row r="54" spans="1:14" ht="38.25">
      <c r="A54" s="103" t="s">
        <v>106</v>
      </c>
      <c r="B54" s="199" t="s">
        <v>107</v>
      </c>
      <c r="C54" s="109" t="s">
        <v>7</v>
      </c>
      <c r="D54" s="110">
        <v>92.27</v>
      </c>
      <c r="E54" s="228"/>
      <c r="F54" s="111">
        <f t="shared" si="4"/>
        <v>0</v>
      </c>
    </row>
    <row r="55" spans="1:14" ht="38.25">
      <c r="A55" s="103" t="s">
        <v>108</v>
      </c>
      <c r="B55" s="201" t="s">
        <v>109</v>
      </c>
      <c r="C55" s="109" t="s">
        <v>4</v>
      </c>
      <c r="D55" s="200">
        <v>4</v>
      </c>
      <c r="E55" s="229"/>
      <c r="F55" s="111">
        <f t="shared" si="4"/>
        <v>0</v>
      </c>
    </row>
    <row r="56" spans="1:14" ht="51">
      <c r="A56" s="103" t="s">
        <v>110</v>
      </c>
      <c r="B56" s="201" t="s">
        <v>111</v>
      </c>
      <c r="C56" s="109" t="s">
        <v>7</v>
      </c>
      <c r="D56" s="200">
        <v>92.27</v>
      </c>
      <c r="E56" s="229"/>
      <c r="F56" s="111">
        <f t="shared" si="4"/>
        <v>0</v>
      </c>
    </row>
    <row r="57" spans="1:14" ht="25.5">
      <c r="A57" s="103" t="s">
        <v>112</v>
      </c>
      <c r="B57" s="199" t="s">
        <v>113</v>
      </c>
      <c r="C57" s="109" t="s">
        <v>154</v>
      </c>
      <c r="D57" s="200">
        <v>307</v>
      </c>
      <c r="E57" s="229"/>
      <c r="F57" s="113">
        <f t="shared" si="4"/>
        <v>0</v>
      </c>
    </row>
    <row r="58" spans="1:14" ht="25.5">
      <c r="A58" s="103" t="s">
        <v>114</v>
      </c>
      <c r="B58" s="136" t="s">
        <v>148</v>
      </c>
      <c r="C58" s="109" t="s">
        <v>154</v>
      </c>
      <c r="D58" s="200">
        <v>307</v>
      </c>
      <c r="E58" s="230"/>
      <c r="F58" s="113">
        <f t="shared" si="4"/>
        <v>0</v>
      </c>
    </row>
    <row r="59" spans="1:14" ht="25.5">
      <c r="A59" s="103" t="s">
        <v>115</v>
      </c>
      <c r="B59" s="136" t="s">
        <v>146</v>
      </c>
      <c r="C59" s="109" t="s">
        <v>154</v>
      </c>
      <c r="D59" s="200">
        <v>307</v>
      </c>
      <c r="E59" s="230"/>
      <c r="F59" s="113">
        <f t="shared" si="4"/>
        <v>0</v>
      </c>
      <c r="G59" s="238"/>
      <c r="H59" s="239"/>
      <c r="I59" s="239"/>
      <c r="J59" s="239"/>
      <c r="K59" s="239"/>
      <c r="L59" s="239"/>
      <c r="M59" s="239"/>
      <c r="N59" s="239"/>
    </row>
    <row r="60" spans="1:14" ht="114.75">
      <c r="A60" s="103" t="s">
        <v>116</v>
      </c>
      <c r="B60" s="153" t="s">
        <v>156</v>
      </c>
      <c r="C60" s="109" t="s">
        <v>7</v>
      </c>
      <c r="D60" s="200">
        <v>92.27</v>
      </c>
      <c r="E60" s="216"/>
      <c r="F60" s="111">
        <f t="shared" si="4"/>
        <v>0</v>
      </c>
    </row>
    <row r="61" spans="1:14" ht="51.75" thickBot="1">
      <c r="A61" s="103" t="s">
        <v>117</v>
      </c>
      <c r="B61" s="108" t="s">
        <v>9</v>
      </c>
      <c r="C61" s="109" t="s">
        <v>4</v>
      </c>
      <c r="D61" s="200">
        <v>1</v>
      </c>
      <c r="E61" s="216"/>
      <c r="F61" s="111">
        <f t="shared" si="4"/>
        <v>0</v>
      </c>
    </row>
    <row r="62" spans="1:14" ht="13.5" thickBot="1">
      <c r="A62" s="90" t="s">
        <v>119</v>
      </c>
      <c r="B62" s="91" t="s">
        <v>120</v>
      </c>
      <c r="C62" s="202"/>
      <c r="D62" s="203"/>
      <c r="E62" s="204"/>
      <c r="F62" s="92">
        <f>SUM(F51:F61)</f>
        <v>0</v>
      </c>
      <c r="G62" s="205"/>
    </row>
    <row r="63" spans="1:14">
      <c r="A63" s="93"/>
      <c r="B63" s="94"/>
      <c r="C63" s="6"/>
      <c r="D63" s="8"/>
      <c r="E63" s="206"/>
      <c r="F63" s="95"/>
      <c r="G63" s="205"/>
    </row>
  </sheetData>
  <sheetProtection algorithmName="SHA-512" hashValue="8uoLTNcN8HyJgb9H6Nx2yzzf04vavzUgEINFMIX9G9ezQ1PG0w4LXRwFSjgYneeI67u8DEnARNq4awc9RZQVLg==" saltValue="uZNFkmtoRBbsaztEU4BeUw==" spinCount="100000" sheet="1" objects="1" scenarios="1"/>
  <mergeCells count="7">
    <mergeCell ref="G46:Q46"/>
    <mergeCell ref="G59:N59"/>
    <mergeCell ref="G26:P26"/>
    <mergeCell ref="G28:K28"/>
    <mergeCell ref="G29:N29"/>
    <mergeCell ref="G30:O30"/>
    <mergeCell ref="G32:K32"/>
  </mergeCells>
  <phoneticPr fontId="40" type="noConversion"/>
  <pageMargins left="0.70866141732283461" right="0.70866141732283461" top="0.74803149606299213" bottom="0.74803149606299213" header="0.31496062992125984" footer="0.31496062992125984"/>
  <pageSetup paperSize="9" firstPageNumber="2" fitToHeight="0" orientation="portrait" horizontalDpi="4294967293" verticalDpi="4294967293" r:id="rId1"/>
  <headerFooter alignWithMargins="0">
    <oddHeader xml:space="preserve">&amp;R&amp;8
</oddHeader>
    <oddFooter>&amp;C&amp;8&amp;P/&amp;N</oddFooter>
  </headerFooter>
  <rowBreaks count="1" manualBreakCount="1">
    <brk id="34"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DE1C35-61BC-4213-82ED-2890478AE032}">
  <sheetPr>
    <tabColor rgb="FFFFC000"/>
    <pageSetUpPr fitToPage="1"/>
  </sheetPr>
  <dimension ref="A1:P59"/>
  <sheetViews>
    <sheetView tabSelected="1" view="pageBreakPreview" topLeftCell="A25" zoomScaleNormal="100" zoomScaleSheetLayoutView="100" workbookViewId="0">
      <selection activeCell="C32" sqref="C32"/>
    </sheetView>
  </sheetViews>
  <sheetFormatPr defaultColWidth="9.140625" defaultRowHeight="12.75"/>
  <cols>
    <col min="1" max="1" width="6.7109375" style="207" customWidth="1"/>
    <col min="2" max="2" width="43.42578125" style="10" customWidth="1"/>
    <col min="3" max="3" width="6.7109375" style="62" customWidth="1"/>
    <col min="4" max="4" width="7.7109375" style="63" customWidth="1"/>
    <col min="5" max="5" width="10" style="208" customWidth="1"/>
    <col min="6" max="6" width="14.7109375" style="208" customWidth="1"/>
    <col min="7" max="7" width="40.85546875" style="97" customWidth="1"/>
    <col min="8" max="16384" width="9.140625" style="10"/>
  </cols>
  <sheetData>
    <row r="1" spans="1:7" ht="26.25" thickBot="1">
      <c r="A1" s="64" t="s">
        <v>0</v>
      </c>
      <c r="B1" s="65" t="s">
        <v>1</v>
      </c>
      <c r="C1" s="65" t="s">
        <v>2</v>
      </c>
      <c r="D1" s="66" t="s">
        <v>3</v>
      </c>
      <c r="E1" s="67" t="s">
        <v>56</v>
      </c>
      <c r="F1" s="68" t="s">
        <v>57</v>
      </c>
    </row>
    <row r="2" spans="1:7" ht="13.5" thickBot="1">
      <c r="A2" s="69"/>
      <c r="B2" s="96" t="s">
        <v>141</v>
      </c>
      <c r="C2" s="70"/>
      <c r="D2" s="71"/>
      <c r="E2" s="72"/>
      <c r="F2" s="73"/>
    </row>
    <row r="3" spans="1:7" ht="13.5" thickBot="1">
      <c r="A3" s="98"/>
      <c r="B3" s="74" t="s">
        <v>19</v>
      </c>
      <c r="C3" s="99"/>
      <c r="D3" s="100"/>
      <c r="E3" s="101"/>
      <c r="F3" s="102"/>
    </row>
    <row r="4" spans="1:7" ht="25.5">
      <c r="A4" s="103" t="s">
        <v>58</v>
      </c>
      <c r="B4" s="108" t="s">
        <v>26</v>
      </c>
      <c r="C4" s="109" t="s">
        <v>7</v>
      </c>
      <c r="D4" s="110">
        <v>16.399999999999999</v>
      </c>
      <c r="E4" s="216"/>
      <c r="F4" s="111">
        <f t="shared" ref="F4:F9" si="0">D4*E4</f>
        <v>0</v>
      </c>
    </row>
    <row r="5" spans="1:7" ht="25.5">
      <c r="A5" s="103" t="s">
        <v>59</v>
      </c>
      <c r="B5" s="108" t="s">
        <v>14</v>
      </c>
      <c r="C5" s="109" t="s">
        <v>4</v>
      </c>
      <c r="D5" s="110">
        <v>2</v>
      </c>
      <c r="E5" s="216"/>
      <c r="F5" s="111">
        <f t="shared" si="0"/>
        <v>0</v>
      </c>
    </row>
    <row r="6" spans="1:7" ht="38.25">
      <c r="A6" s="103" t="s">
        <v>60</v>
      </c>
      <c r="B6" s="108" t="s">
        <v>64</v>
      </c>
      <c r="C6" s="109" t="s">
        <v>4</v>
      </c>
      <c r="D6" s="110">
        <v>1</v>
      </c>
      <c r="E6" s="216"/>
      <c r="F6" s="111">
        <f t="shared" si="0"/>
        <v>0</v>
      </c>
    </row>
    <row r="7" spans="1:7" ht="38.25">
      <c r="A7" s="103" t="s">
        <v>61</v>
      </c>
      <c r="B7" s="112" t="s">
        <v>27</v>
      </c>
      <c r="C7" s="109" t="s">
        <v>7</v>
      </c>
      <c r="D7" s="110">
        <v>16</v>
      </c>
      <c r="E7" s="217"/>
      <c r="F7" s="113">
        <f t="shared" si="0"/>
        <v>0</v>
      </c>
      <c r="G7" s="114"/>
    </row>
    <row r="8" spans="1:7" ht="38.25">
      <c r="A8" s="103" t="s">
        <v>62</v>
      </c>
      <c r="B8" s="108" t="s">
        <v>67</v>
      </c>
      <c r="C8" s="109" t="s">
        <v>154</v>
      </c>
      <c r="D8" s="110">
        <v>5</v>
      </c>
      <c r="E8" s="217"/>
      <c r="F8" s="113">
        <f t="shared" ref="F8" si="1">D8*E8</f>
        <v>0</v>
      </c>
      <c r="G8" s="114"/>
    </row>
    <row r="9" spans="1:7" s="115" customFormat="1" ht="39" thickBot="1">
      <c r="A9" s="103" t="s">
        <v>63</v>
      </c>
      <c r="B9" s="212" t="s">
        <v>142</v>
      </c>
      <c r="C9" s="109" t="s">
        <v>7</v>
      </c>
      <c r="D9" s="110">
        <v>15.4</v>
      </c>
      <c r="E9" s="217"/>
      <c r="F9" s="113">
        <f t="shared" si="0"/>
        <v>0</v>
      </c>
      <c r="G9" s="114"/>
    </row>
    <row r="10" spans="1:7" ht="13.5" thickBot="1">
      <c r="A10" s="75" t="s">
        <v>69</v>
      </c>
      <c r="B10" s="76" t="s">
        <v>70</v>
      </c>
      <c r="C10" s="116"/>
      <c r="D10" s="117"/>
      <c r="E10" s="118"/>
      <c r="F10" s="77">
        <f>SUM(F4:F9)</f>
        <v>0</v>
      </c>
    </row>
    <row r="11" spans="1:7" ht="13.5" thickBot="1">
      <c r="A11" s="119"/>
      <c r="B11" s="78"/>
      <c r="C11" s="120"/>
      <c r="D11" s="121"/>
      <c r="E11" s="122"/>
      <c r="F11" s="123"/>
    </row>
    <row r="12" spans="1:7" ht="13.5" thickBot="1">
      <c r="A12" s="124"/>
      <c r="B12" s="79" t="s">
        <v>20</v>
      </c>
      <c r="C12" s="125"/>
      <c r="D12" s="126"/>
      <c r="E12" s="127"/>
      <c r="F12" s="128"/>
    </row>
    <row r="13" spans="1:7" ht="63.75">
      <c r="A13" s="129"/>
      <c r="B13" s="89" t="s">
        <v>28</v>
      </c>
      <c r="C13" s="130"/>
      <c r="D13" s="131"/>
      <c r="E13" s="132"/>
      <c r="F13" s="133"/>
    </row>
    <row r="14" spans="1:7" ht="38.25">
      <c r="A14" s="103"/>
      <c r="B14" s="134" t="s">
        <v>13</v>
      </c>
      <c r="C14" s="109"/>
      <c r="D14" s="110"/>
      <c r="E14" s="135"/>
      <c r="F14" s="111"/>
    </row>
    <row r="15" spans="1:7" ht="38.25">
      <c r="A15" s="103" t="s">
        <v>71</v>
      </c>
      <c r="B15" s="213" t="s">
        <v>29</v>
      </c>
      <c r="C15" s="109" t="s">
        <v>155</v>
      </c>
      <c r="D15" s="110">
        <v>3.89</v>
      </c>
      <c r="E15" s="218"/>
      <c r="F15" s="113">
        <f>D15*E15</f>
        <v>0</v>
      </c>
    </row>
    <row r="16" spans="1:7" ht="38.25">
      <c r="A16" s="103" t="s">
        <v>72</v>
      </c>
      <c r="B16" s="136" t="s">
        <v>131</v>
      </c>
      <c r="C16" s="109" t="s">
        <v>155</v>
      </c>
      <c r="D16" s="110">
        <v>2.5</v>
      </c>
      <c r="E16" s="218"/>
      <c r="F16" s="113">
        <f>D16*E16</f>
        <v>0</v>
      </c>
    </row>
    <row r="17" spans="1:16" ht="25.5">
      <c r="A17" s="103" t="s">
        <v>73</v>
      </c>
      <c r="B17" s="108" t="s">
        <v>75</v>
      </c>
      <c r="C17" s="109" t="s">
        <v>155</v>
      </c>
      <c r="D17" s="110">
        <v>2</v>
      </c>
      <c r="E17" s="218"/>
      <c r="F17" s="113">
        <f>D17*E17</f>
        <v>0</v>
      </c>
    </row>
    <row r="18" spans="1:16" ht="51">
      <c r="A18" s="137" t="s">
        <v>74</v>
      </c>
      <c r="B18" s="138" t="s">
        <v>129</v>
      </c>
      <c r="C18" s="139"/>
      <c r="D18" s="140"/>
      <c r="E18" s="141"/>
      <c r="F18" s="142"/>
    </row>
    <row r="19" spans="1:16">
      <c r="A19" s="143"/>
      <c r="B19" s="144" t="s">
        <v>76</v>
      </c>
      <c r="C19" s="145"/>
      <c r="D19" s="146"/>
      <c r="E19" s="147"/>
      <c r="F19" s="148"/>
    </row>
    <row r="20" spans="1:16" ht="14.25">
      <c r="A20" s="129"/>
      <c r="B20" s="149" t="s">
        <v>33</v>
      </c>
      <c r="C20" s="130" t="s">
        <v>155</v>
      </c>
      <c r="D20" s="150">
        <v>20.7</v>
      </c>
      <c r="E20" s="219"/>
      <c r="F20" s="151">
        <f>D20*E20</f>
        <v>0</v>
      </c>
    </row>
    <row r="21" spans="1:16" ht="38.25">
      <c r="A21" s="103" t="s">
        <v>132</v>
      </c>
      <c r="B21" s="108" t="s">
        <v>15</v>
      </c>
      <c r="C21" s="109" t="s">
        <v>154</v>
      </c>
      <c r="D21" s="110">
        <v>65.599999999999994</v>
      </c>
      <c r="E21" s="220"/>
      <c r="F21" s="113">
        <f t="shared" ref="F21:F33" si="2">D21*E21</f>
        <v>0</v>
      </c>
    </row>
    <row r="22" spans="1:16" ht="76.5">
      <c r="A22" s="103" t="s">
        <v>133</v>
      </c>
      <c r="B22" s="108" t="s">
        <v>130</v>
      </c>
      <c r="C22" s="109" t="s">
        <v>4</v>
      </c>
      <c r="D22" s="110">
        <v>2</v>
      </c>
      <c r="E22" s="221"/>
      <c r="F22" s="113">
        <f t="shared" si="2"/>
        <v>0</v>
      </c>
    </row>
    <row r="23" spans="1:16" ht="38.25">
      <c r="A23" s="103" t="s">
        <v>77</v>
      </c>
      <c r="B23" s="108" t="s">
        <v>25</v>
      </c>
      <c r="C23" s="109" t="s">
        <v>154</v>
      </c>
      <c r="D23" s="110">
        <v>24.6</v>
      </c>
      <c r="E23" s="220"/>
      <c r="F23" s="113">
        <f t="shared" si="2"/>
        <v>0</v>
      </c>
    </row>
    <row r="24" spans="1:16" ht="51">
      <c r="A24" s="103" t="s">
        <v>78</v>
      </c>
      <c r="B24" s="136" t="s">
        <v>36</v>
      </c>
      <c r="C24" s="109" t="s">
        <v>155</v>
      </c>
      <c r="D24" s="110">
        <v>2.13</v>
      </c>
      <c r="E24" s="220"/>
      <c r="F24" s="113">
        <f t="shared" si="2"/>
        <v>0</v>
      </c>
    </row>
    <row r="25" spans="1:16" ht="63.75">
      <c r="A25" s="103" t="s">
        <v>79</v>
      </c>
      <c r="B25" s="136" t="s">
        <v>42</v>
      </c>
      <c r="C25" s="109" t="s">
        <v>155</v>
      </c>
      <c r="D25" s="110">
        <v>5.74</v>
      </c>
      <c r="E25" s="220"/>
      <c r="F25" s="113">
        <f t="shared" si="2"/>
        <v>0</v>
      </c>
    </row>
    <row r="26" spans="1:16" ht="89.25">
      <c r="A26" s="103" t="s">
        <v>80</v>
      </c>
      <c r="B26" s="108" t="s">
        <v>10</v>
      </c>
      <c r="C26" s="109" t="s">
        <v>155</v>
      </c>
      <c r="D26" s="110">
        <v>10.97</v>
      </c>
      <c r="E26" s="220"/>
      <c r="F26" s="113">
        <f t="shared" si="2"/>
        <v>0</v>
      </c>
      <c r="G26" s="238"/>
      <c r="H26" s="242"/>
      <c r="I26" s="242"/>
      <c r="J26" s="242"/>
      <c r="K26" s="242"/>
      <c r="L26" s="242"/>
      <c r="M26" s="242"/>
      <c r="N26" s="242"/>
      <c r="O26" s="242"/>
      <c r="P26" s="242"/>
    </row>
    <row r="27" spans="1:16" ht="51">
      <c r="A27" s="103" t="s">
        <v>81</v>
      </c>
      <c r="B27" s="153" t="s">
        <v>134</v>
      </c>
      <c r="C27" s="109" t="s">
        <v>155</v>
      </c>
      <c r="D27" s="110">
        <v>1.5</v>
      </c>
      <c r="E27" s="218"/>
      <c r="F27" s="113">
        <f t="shared" si="2"/>
        <v>0</v>
      </c>
      <c r="G27" s="154"/>
      <c r="H27" s="155"/>
      <c r="I27" s="155"/>
      <c r="J27" s="155"/>
      <c r="K27" s="155"/>
      <c r="L27" s="155"/>
      <c r="M27" s="155"/>
      <c r="N27" s="155"/>
      <c r="O27" s="155"/>
      <c r="P27" s="155"/>
    </row>
    <row r="28" spans="1:16" ht="38.25">
      <c r="A28" s="103" t="s">
        <v>82</v>
      </c>
      <c r="B28" s="153" t="s">
        <v>135</v>
      </c>
      <c r="C28" s="109" t="s">
        <v>155</v>
      </c>
      <c r="D28" s="110">
        <v>1</v>
      </c>
      <c r="E28" s="218"/>
      <c r="F28" s="113">
        <f t="shared" si="2"/>
        <v>0</v>
      </c>
      <c r="G28" s="238"/>
      <c r="H28" s="239"/>
      <c r="I28" s="239"/>
      <c r="J28" s="239"/>
      <c r="K28" s="239"/>
    </row>
    <row r="29" spans="1:16" ht="38.25">
      <c r="A29" s="103" t="s">
        <v>83</v>
      </c>
      <c r="B29" s="108" t="s">
        <v>84</v>
      </c>
      <c r="C29" s="109" t="s">
        <v>7</v>
      </c>
      <c r="D29" s="110">
        <v>16.399999999999999</v>
      </c>
      <c r="E29" s="218"/>
      <c r="F29" s="113">
        <f t="shared" si="2"/>
        <v>0</v>
      </c>
      <c r="G29" s="238"/>
      <c r="H29" s="239"/>
      <c r="I29" s="239"/>
      <c r="J29" s="239"/>
      <c r="K29" s="239"/>
      <c r="L29" s="239"/>
      <c r="M29" s="239"/>
      <c r="N29" s="239"/>
    </row>
    <row r="30" spans="1:16" ht="38.25">
      <c r="A30" s="103" t="s">
        <v>85</v>
      </c>
      <c r="B30" s="108" t="s">
        <v>30</v>
      </c>
      <c r="C30" s="109" t="s">
        <v>155</v>
      </c>
      <c r="D30" s="110">
        <v>17</v>
      </c>
      <c r="E30" s="218"/>
      <c r="F30" s="113">
        <f t="shared" si="2"/>
        <v>0</v>
      </c>
      <c r="G30" s="238"/>
      <c r="H30" s="239"/>
      <c r="I30" s="239"/>
      <c r="J30" s="239"/>
      <c r="K30" s="239"/>
      <c r="L30" s="239"/>
      <c r="M30" s="239"/>
      <c r="N30" s="239"/>
      <c r="O30" s="239"/>
    </row>
    <row r="31" spans="1:16" ht="38.25">
      <c r="A31" s="103" t="s">
        <v>86</v>
      </c>
      <c r="B31" s="108" t="s">
        <v>11</v>
      </c>
      <c r="C31" s="109" t="s">
        <v>154</v>
      </c>
      <c r="D31" s="110">
        <v>5</v>
      </c>
      <c r="E31" s="218"/>
      <c r="F31" s="113">
        <f t="shared" ref="F31:F32" si="3">D31*E31</f>
        <v>0</v>
      </c>
      <c r="G31" s="154"/>
      <c r="H31" s="156"/>
      <c r="I31" s="156"/>
      <c r="J31" s="156"/>
      <c r="K31" s="156"/>
      <c r="L31" s="156"/>
      <c r="M31" s="156"/>
      <c r="N31" s="156"/>
      <c r="O31" s="156"/>
    </row>
    <row r="32" spans="1:16" ht="38.25">
      <c r="A32" s="103" t="s">
        <v>87</v>
      </c>
      <c r="B32" s="214" t="s">
        <v>37</v>
      </c>
      <c r="C32" s="109" t="s">
        <v>155</v>
      </c>
      <c r="D32" s="110">
        <v>3.89</v>
      </c>
      <c r="E32" s="218"/>
      <c r="F32" s="113">
        <f t="shared" si="3"/>
        <v>0</v>
      </c>
      <c r="G32" s="154"/>
      <c r="H32" s="156"/>
      <c r="I32" s="156"/>
      <c r="J32" s="156"/>
      <c r="K32" s="156"/>
      <c r="L32" s="156"/>
      <c r="M32" s="156"/>
      <c r="N32" s="156"/>
      <c r="O32" s="156"/>
    </row>
    <row r="33" spans="1:11" s="115" customFormat="1" ht="26.25" thickBot="1">
      <c r="A33" s="103" t="s">
        <v>88</v>
      </c>
      <c r="B33" s="214" t="s">
        <v>31</v>
      </c>
      <c r="C33" s="109" t="s">
        <v>154</v>
      </c>
      <c r="D33" s="110">
        <v>20</v>
      </c>
      <c r="E33" s="218"/>
      <c r="F33" s="113">
        <f t="shared" si="2"/>
        <v>0</v>
      </c>
      <c r="G33" s="238"/>
      <c r="H33" s="239"/>
      <c r="I33" s="239"/>
      <c r="J33" s="239"/>
      <c r="K33" s="239"/>
    </row>
    <row r="34" spans="1:11" ht="13.5" thickBot="1">
      <c r="A34" s="80" t="s">
        <v>89</v>
      </c>
      <c r="B34" s="81" t="s">
        <v>90</v>
      </c>
      <c r="C34" s="161"/>
      <c r="D34" s="162"/>
      <c r="E34" s="163"/>
      <c r="F34" s="82">
        <f>SUM(F15:F33)</f>
        <v>0</v>
      </c>
    </row>
    <row r="35" spans="1:11" ht="13.5" thickBot="1">
      <c r="A35" s="164"/>
      <c r="B35" s="78"/>
      <c r="C35" s="120"/>
      <c r="D35" s="121"/>
      <c r="E35" s="122"/>
      <c r="F35" s="165"/>
    </row>
    <row r="36" spans="1:11" ht="13.5" thickBot="1">
      <c r="A36" s="166"/>
      <c r="B36" s="83" t="s">
        <v>21</v>
      </c>
      <c r="C36" s="167"/>
      <c r="D36" s="168"/>
      <c r="E36" s="169"/>
      <c r="F36" s="170"/>
    </row>
    <row r="37" spans="1:11" ht="63.75">
      <c r="A37" s="129"/>
      <c r="B37" s="171" t="s">
        <v>12</v>
      </c>
      <c r="C37" s="105"/>
      <c r="D37" s="106"/>
      <c r="E37" s="172"/>
      <c r="F37" s="173"/>
    </row>
    <row r="38" spans="1:11" ht="38.25">
      <c r="A38" s="129"/>
      <c r="B38" s="134" t="s">
        <v>13</v>
      </c>
      <c r="C38" s="109"/>
      <c r="D38" s="110"/>
      <c r="E38" s="152"/>
      <c r="F38" s="174"/>
    </row>
    <row r="39" spans="1:11" ht="63.75">
      <c r="A39" s="103"/>
      <c r="B39" s="134" t="s">
        <v>91</v>
      </c>
      <c r="C39" s="109"/>
      <c r="D39" s="110"/>
      <c r="E39" s="152"/>
      <c r="F39" s="174"/>
    </row>
    <row r="40" spans="1:11" ht="76.5">
      <c r="A40" s="103" t="s">
        <v>92</v>
      </c>
      <c r="B40" s="108" t="s">
        <v>143</v>
      </c>
      <c r="C40" s="109" t="s">
        <v>7</v>
      </c>
      <c r="D40" s="110">
        <v>16.399999999999999</v>
      </c>
      <c r="E40" s="223"/>
      <c r="F40" s="175">
        <f t="shared" ref="F40:F42" si="4">D40*E40</f>
        <v>0</v>
      </c>
    </row>
    <row r="41" spans="1:11" ht="216.75">
      <c r="A41" s="137" t="s">
        <v>93</v>
      </c>
      <c r="B41" s="176" t="s">
        <v>136</v>
      </c>
      <c r="C41" s="139"/>
      <c r="D41" s="140"/>
      <c r="E41" s="177"/>
      <c r="F41" s="178"/>
    </row>
    <row r="42" spans="1:11" ht="13.5" thickBot="1">
      <c r="A42" s="143"/>
      <c r="B42" s="179" t="s">
        <v>16</v>
      </c>
      <c r="C42" s="180" t="s">
        <v>4</v>
      </c>
      <c r="D42" s="181">
        <v>2</v>
      </c>
      <c r="E42" s="224"/>
      <c r="F42" s="182">
        <f t="shared" si="4"/>
        <v>0</v>
      </c>
    </row>
    <row r="43" spans="1:11" ht="13.5" thickBot="1">
      <c r="A43" s="84" t="s">
        <v>101</v>
      </c>
      <c r="B43" s="85" t="s">
        <v>102</v>
      </c>
      <c r="C43" s="189"/>
      <c r="D43" s="190"/>
      <c r="E43" s="191"/>
      <c r="F43" s="86">
        <f>SUM(F40:F42)</f>
        <v>0</v>
      </c>
    </row>
    <row r="44" spans="1:11" ht="13.5" thickBot="1">
      <c r="A44" s="164"/>
      <c r="B44" s="87"/>
      <c r="C44" s="192"/>
      <c r="D44" s="193"/>
      <c r="E44" s="165"/>
      <c r="F44" s="165"/>
    </row>
    <row r="45" spans="1:11" ht="13.5" thickBot="1">
      <c r="A45" s="124"/>
      <c r="B45" s="88" t="s">
        <v>22</v>
      </c>
      <c r="C45" s="194"/>
      <c r="D45" s="195"/>
      <c r="E45" s="196"/>
      <c r="F45" s="197"/>
    </row>
    <row r="46" spans="1:11" ht="76.5">
      <c r="A46" s="103"/>
      <c r="B46" s="89" t="s">
        <v>6</v>
      </c>
      <c r="C46" s="130"/>
      <c r="D46" s="131"/>
      <c r="E46" s="132"/>
      <c r="F46" s="198"/>
    </row>
    <row r="47" spans="1:11" ht="25.5">
      <c r="A47" s="103" t="s">
        <v>103</v>
      </c>
      <c r="B47" s="108" t="s">
        <v>23</v>
      </c>
      <c r="C47" s="109" t="s">
        <v>8</v>
      </c>
      <c r="D47" s="110">
        <v>2</v>
      </c>
      <c r="E47" s="227"/>
      <c r="F47" s="111">
        <f t="shared" ref="F47:F57" si="5">D47*E47</f>
        <v>0</v>
      </c>
    </row>
    <row r="48" spans="1:11" ht="25.5">
      <c r="A48" s="103" t="s">
        <v>104</v>
      </c>
      <c r="B48" s="108" t="s">
        <v>40</v>
      </c>
      <c r="C48" s="109" t="s">
        <v>18</v>
      </c>
      <c r="D48" s="110">
        <v>2</v>
      </c>
      <c r="E48" s="228"/>
      <c r="F48" s="111">
        <f t="shared" si="5"/>
        <v>0</v>
      </c>
    </row>
    <row r="49" spans="1:14" ht="25.5">
      <c r="A49" s="103" t="s">
        <v>105</v>
      </c>
      <c r="B49" s="199" t="s">
        <v>24</v>
      </c>
      <c r="C49" s="109" t="s">
        <v>7</v>
      </c>
      <c r="D49" s="200">
        <v>16.399999999999999</v>
      </c>
      <c r="E49" s="229"/>
      <c r="F49" s="111">
        <f t="shared" si="5"/>
        <v>0</v>
      </c>
    </row>
    <row r="50" spans="1:14" ht="38.25">
      <c r="A50" s="103" t="s">
        <v>106</v>
      </c>
      <c r="B50" s="199" t="s">
        <v>107</v>
      </c>
      <c r="C50" s="109" t="s">
        <v>7</v>
      </c>
      <c r="D50" s="110">
        <v>16.399999999999999</v>
      </c>
      <c r="E50" s="228"/>
      <c r="F50" s="111">
        <f t="shared" si="5"/>
        <v>0</v>
      </c>
    </row>
    <row r="51" spans="1:14" ht="38.25">
      <c r="A51" s="103" t="s">
        <v>108</v>
      </c>
      <c r="B51" s="201" t="s">
        <v>109</v>
      </c>
      <c r="C51" s="109" t="s">
        <v>4</v>
      </c>
      <c r="D51" s="200">
        <v>2</v>
      </c>
      <c r="E51" s="229"/>
      <c r="F51" s="111">
        <f t="shared" si="5"/>
        <v>0</v>
      </c>
    </row>
    <row r="52" spans="1:14" ht="51">
      <c r="A52" s="103" t="s">
        <v>110</v>
      </c>
      <c r="B52" s="201" t="s">
        <v>111</v>
      </c>
      <c r="C52" s="109" t="s">
        <v>7</v>
      </c>
      <c r="D52" s="200">
        <v>16.399999999999999</v>
      </c>
      <c r="E52" s="229"/>
      <c r="F52" s="111">
        <f t="shared" si="5"/>
        <v>0</v>
      </c>
    </row>
    <row r="53" spans="1:14" ht="25.5">
      <c r="A53" s="103" t="s">
        <v>112</v>
      </c>
      <c r="B53" s="199" t="s">
        <v>113</v>
      </c>
      <c r="C53" s="109" t="s">
        <v>154</v>
      </c>
      <c r="D53" s="200">
        <v>5</v>
      </c>
      <c r="E53" s="229"/>
      <c r="F53" s="113">
        <f t="shared" si="5"/>
        <v>0</v>
      </c>
    </row>
    <row r="54" spans="1:14" ht="25.5">
      <c r="A54" s="103" t="s">
        <v>114</v>
      </c>
      <c r="B54" s="136" t="s">
        <v>149</v>
      </c>
      <c r="C54" s="109" t="s">
        <v>154</v>
      </c>
      <c r="D54" s="200">
        <v>5</v>
      </c>
      <c r="E54" s="230"/>
      <c r="F54" s="113">
        <f t="shared" si="5"/>
        <v>0</v>
      </c>
    </row>
    <row r="55" spans="1:14" ht="25.5">
      <c r="A55" s="103" t="s">
        <v>115</v>
      </c>
      <c r="B55" s="136" t="s">
        <v>146</v>
      </c>
      <c r="C55" s="109" t="s">
        <v>154</v>
      </c>
      <c r="D55" s="200">
        <v>5</v>
      </c>
      <c r="E55" s="230"/>
      <c r="F55" s="113">
        <f t="shared" si="5"/>
        <v>0</v>
      </c>
      <c r="G55" s="238"/>
      <c r="H55" s="239"/>
      <c r="I55" s="239"/>
      <c r="J55" s="239"/>
      <c r="K55" s="239"/>
      <c r="L55" s="239"/>
      <c r="M55" s="239"/>
      <c r="N55" s="239"/>
    </row>
    <row r="56" spans="1:14" ht="102">
      <c r="A56" s="103" t="s">
        <v>116</v>
      </c>
      <c r="B56" s="153" t="s">
        <v>156</v>
      </c>
      <c r="C56" s="109" t="s">
        <v>7</v>
      </c>
      <c r="D56" s="200">
        <v>16.399999999999999</v>
      </c>
      <c r="E56" s="216"/>
      <c r="F56" s="111">
        <f t="shared" si="5"/>
        <v>0</v>
      </c>
    </row>
    <row r="57" spans="1:14" ht="51.75" thickBot="1">
      <c r="A57" s="103" t="s">
        <v>117</v>
      </c>
      <c r="B57" s="108" t="s">
        <v>9</v>
      </c>
      <c r="C57" s="109" t="s">
        <v>4</v>
      </c>
      <c r="D57" s="200">
        <v>1</v>
      </c>
      <c r="E57" s="216"/>
      <c r="F57" s="111">
        <f t="shared" si="5"/>
        <v>0</v>
      </c>
    </row>
    <row r="58" spans="1:14" ht="13.5" thickBot="1">
      <c r="A58" s="90" t="s">
        <v>119</v>
      </c>
      <c r="B58" s="91" t="s">
        <v>120</v>
      </c>
      <c r="C58" s="202"/>
      <c r="D58" s="203"/>
      <c r="E58" s="204"/>
      <c r="F58" s="92">
        <f>SUM(F47:F57)</f>
        <v>0</v>
      </c>
      <c r="G58" s="205"/>
    </row>
    <row r="59" spans="1:14">
      <c r="A59" s="93"/>
      <c r="B59" s="94"/>
      <c r="C59" s="6"/>
      <c r="D59" s="8"/>
      <c r="E59" s="206"/>
      <c r="F59" s="95"/>
      <c r="G59" s="205"/>
    </row>
  </sheetData>
  <sheetProtection algorithmName="SHA-512" hashValue="0kuC/SEQnF6K1G8xVT2zRvxySQCEA2IH/53ac+4qUmp0tknLyn71aMndRlrT/7P1q1TOAaVItmfBjaQ5PDfifg==" saltValue="XhrGH5n9PTv3tAcA36iRFw==" spinCount="100000" sheet="1" objects="1" scenarios="1"/>
  <mergeCells count="6">
    <mergeCell ref="G55:N55"/>
    <mergeCell ref="G26:P26"/>
    <mergeCell ref="G28:K28"/>
    <mergeCell ref="G29:N29"/>
    <mergeCell ref="G30:O30"/>
    <mergeCell ref="G33:K33"/>
  </mergeCells>
  <phoneticPr fontId="40" type="noConversion"/>
  <pageMargins left="0.70866141732283461" right="0.70866141732283461" top="0.74803149606299213" bottom="0.74803149606299213" header="0.31496062992125984" footer="0.31496062992125984"/>
  <pageSetup paperSize="9" scale="99" firstPageNumber="2" fitToHeight="0" orientation="portrait" horizontalDpi="4294967293" verticalDpi="4294967293" r:id="rId1"/>
  <headerFooter alignWithMargins="0">
    <oddHeader xml:space="preserve">&amp;R&amp;8
</oddHeader>
    <oddFooter>&amp;C&amp;8&amp;P/&amp;N</oddFooter>
  </headerFooter>
  <rowBreaks count="1" manualBreakCount="1">
    <brk id="35"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4</vt:i4>
      </vt:variant>
      <vt:variant>
        <vt:lpstr>Imenovani obsegi</vt:lpstr>
      </vt:variant>
      <vt:variant>
        <vt:i4>6</vt:i4>
      </vt:variant>
    </vt:vector>
  </HeadingPairs>
  <TitlesOfParts>
    <vt:vector size="10" baseType="lpstr">
      <vt:lpstr>REKAPITULACIJA KANAL</vt:lpstr>
      <vt:lpstr>kanal Celje-26-1</vt:lpstr>
      <vt:lpstr>kanal Celje-26-1.1</vt:lpstr>
      <vt:lpstr>kanal celje-26 PREVEZAVA</vt:lpstr>
      <vt:lpstr>'kanal celje-26 PREVEZAVA'!Področje_tiskanja</vt:lpstr>
      <vt:lpstr>'kanal Celje-26-1'!Področje_tiskanja</vt:lpstr>
      <vt:lpstr>'kanal Celje-26-1.1'!Področje_tiskanja</vt:lpstr>
      <vt:lpstr>'kanal celje-26 PREVEZAVA'!Tiskanje_naslovov</vt:lpstr>
      <vt:lpstr>'kanal Celje-26-1'!Tiskanje_naslovov</vt:lpstr>
      <vt:lpstr>'kanal Celje-26-1.1'!Tiskanje_naslovov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Alenka Sajovic</cp:lastModifiedBy>
  <cp:lastPrinted>2020-06-10T11:34:22Z</cp:lastPrinted>
  <dcterms:created xsi:type="dcterms:W3CDTF">1997-01-31T12:20:41Z</dcterms:created>
  <dcterms:modified xsi:type="dcterms:W3CDTF">2020-08-11T09:18:46Z</dcterms:modified>
</cp:coreProperties>
</file>