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DDDA589D-BA81-444C-BA3B-02CD61119665}" xr6:coauthVersionLast="45" xr6:coauthVersionMax="45" xr10:uidLastSave="{00000000-0000-0000-0000-000000000000}"/>
  <bookViews>
    <workbookView xWindow="-120" yWindow="-120" windowWidth="29040" windowHeight="15840" tabRatio="819" activeTab="2" xr2:uid="{00000000-000D-0000-FFFF-FFFF00000000}"/>
  </bookViews>
  <sheets>
    <sheet name="SK-REKAP " sheetId="6" r:id="rId1"/>
    <sheet name="kanal-15-05" sheetId="4" r:id="rId2"/>
    <sheet name="Črpališče Č PE-05" sheetId="7" r:id="rId3"/>
  </sheets>
  <definedNames>
    <definedName name="_xlnm.Print_Area" localSheetId="0">'SK-REKAP '!$A$1:$F$42</definedName>
    <definedName name="_xlnm.Print_Titles" localSheetId="1">'kanal-15-05'!$3:$4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3" i="4" l="1"/>
  <c r="F8" i="4"/>
  <c r="F15" i="7" l="1"/>
  <c r="F43" i="7" l="1"/>
  <c r="F52" i="4" l="1"/>
  <c r="F42" i="7" l="1"/>
  <c r="F35" i="7"/>
  <c r="F72" i="4"/>
  <c r="F74" i="4"/>
  <c r="F10" i="7" l="1"/>
  <c r="F11" i="7" s="1"/>
  <c r="F14" i="6" s="1"/>
  <c r="F6" i="7"/>
  <c r="F7" i="7" s="1"/>
  <c r="F13" i="6" s="1"/>
  <c r="F169" i="7"/>
  <c r="F168" i="7"/>
  <c r="F167" i="7"/>
  <c r="F166" i="7"/>
  <c r="F165" i="7"/>
  <c r="F161" i="7"/>
  <c r="F160" i="7"/>
  <c r="F159" i="7"/>
  <c r="F158" i="7"/>
  <c r="F157" i="7"/>
  <c r="F156" i="7"/>
  <c r="F155" i="7"/>
  <c r="F154" i="7"/>
  <c r="F153" i="7"/>
  <c r="F152"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19" i="7"/>
  <c r="F118" i="7"/>
  <c r="F117" i="7"/>
  <c r="F116"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6" i="7"/>
  <c r="F75" i="7"/>
  <c r="F74" i="7"/>
  <c r="F73" i="7"/>
  <c r="F72" i="7"/>
  <c r="F71" i="7"/>
  <c r="F70" i="7"/>
  <c r="F66" i="7"/>
  <c r="F65" i="7"/>
  <c r="F64" i="7"/>
  <c r="F63" i="7"/>
  <c r="F62" i="7"/>
  <c r="F61" i="7"/>
  <c r="F57" i="7"/>
  <c r="F56" i="7"/>
  <c r="F55" i="7"/>
  <c r="F54" i="7"/>
  <c r="F53" i="7"/>
  <c r="F49" i="7"/>
  <c r="F50" i="7" s="1"/>
  <c r="E19" i="6" s="1"/>
  <c r="F170" i="7" l="1"/>
  <c r="E27" i="6" s="1"/>
  <c r="F162" i="7"/>
  <c r="E26" i="6" s="1"/>
  <c r="F149" i="7"/>
  <c r="E25" i="6" s="1"/>
  <c r="F120" i="7"/>
  <c r="E24" i="6" s="1"/>
  <c r="F113" i="7"/>
  <c r="E23" i="6" s="1"/>
  <c r="F77" i="7"/>
  <c r="E22" i="6" s="1"/>
  <c r="F67" i="7"/>
  <c r="E21" i="6" s="1"/>
  <c r="F58" i="7"/>
  <c r="E20" i="6" s="1"/>
  <c r="F18" i="6" l="1"/>
  <c r="F171" i="7"/>
  <c r="F44" i="7" l="1"/>
  <c r="F36" i="7"/>
  <c r="F34" i="7"/>
  <c r="F33" i="7"/>
  <c r="F32" i="7"/>
  <c r="F31" i="7"/>
  <c r="F30" i="7"/>
  <c r="F29" i="7"/>
  <c r="F28" i="7"/>
  <c r="F27" i="7"/>
  <c r="F25" i="7"/>
  <c r="F24" i="7"/>
  <c r="F23" i="7"/>
  <c r="F22" i="7"/>
  <c r="F16" i="7"/>
  <c r="F17" i="7" s="1"/>
  <c r="F15" i="6" l="1"/>
  <c r="F45" i="7"/>
  <c r="F17" i="6" s="1"/>
  <c r="F37" i="7"/>
  <c r="F16" i="6" s="1"/>
  <c r="F173" i="7" l="1"/>
  <c r="F28" i="6" l="1"/>
  <c r="F77" i="4"/>
  <c r="F76" i="4"/>
  <c r="F75" i="4"/>
  <c r="F71" i="4"/>
  <c r="F70" i="4"/>
  <c r="F69" i="4"/>
  <c r="F68" i="4"/>
  <c r="F67" i="4"/>
  <c r="F62" i="4"/>
  <c r="F61" i="4"/>
  <c r="F60" i="4"/>
  <c r="F59" i="4"/>
  <c r="F58" i="4"/>
  <c r="F57" i="4"/>
  <c r="F56" i="4"/>
  <c r="F55" i="4"/>
  <c r="F54" i="4"/>
  <c r="F51" i="4"/>
  <c r="F50" i="4"/>
  <c r="F45" i="4"/>
  <c r="F44" i="4"/>
  <c r="F43" i="4"/>
  <c r="F42" i="4"/>
  <c r="F41" i="4"/>
  <c r="F40" i="4"/>
  <c r="F39" i="4"/>
  <c r="F38" i="4"/>
  <c r="F37" i="4"/>
  <c r="F36" i="4"/>
  <c r="F35" i="4"/>
  <c r="F34" i="4"/>
  <c r="F33" i="4"/>
  <c r="F32" i="4"/>
  <c r="F31" i="4"/>
  <c r="F30" i="4"/>
  <c r="F29" i="4"/>
  <c r="F28" i="4"/>
  <c r="F27" i="4"/>
  <c r="F26" i="4"/>
  <c r="F25" i="4"/>
  <c r="F23" i="4"/>
  <c r="F22" i="4"/>
  <c r="F21" i="4"/>
  <c r="F14" i="4"/>
  <c r="F13" i="4"/>
  <c r="F12" i="4"/>
  <c r="F11" i="4"/>
  <c r="F10" i="4"/>
  <c r="F9" i="4"/>
  <c r="F7" i="4"/>
  <c r="F6" i="4"/>
  <c r="F63" i="4" l="1"/>
  <c r="F8" i="6" s="1"/>
  <c r="F46" i="4"/>
  <c r="F7" i="6" s="1"/>
  <c r="F78" i="4"/>
  <c r="F9" i="6" s="1"/>
  <c r="F15" i="4"/>
  <c r="F6" i="6" l="1"/>
  <c r="F10" i="6" s="1"/>
  <c r="F80" i="4"/>
  <c r="F31" i="6" l="1"/>
  <c r="F30" i="6"/>
  <c r="F32" i="6" l="1"/>
  <c r="F33" i="6" s="1"/>
  <c r="F34" i="6" s="1"/>
</calcChain>
</file>

<file path=xl/sharedStrings.xml><?xml version="1.0" encoding="utf-8"?>
<sst xmlns="http://schemas.openxmlformats.org/spreadsheetml/2006/main" count="635" uniqueCount="426">
  <si>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</si>
  <si>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</si>
  <si>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</si>
  <si>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</si>
  <si>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</si>
  <si>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</si>
  <si>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</si>
  <si>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</si>
  <si>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</si>
  <si>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</si>
  <si>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</si>
  <si>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</si>
  <si>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</si>
  <si>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</si>
  <si>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</si>
  <si>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</si>
  <si>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</si>
  <si>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</si>
  <si>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</si>
  <si>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</si>
  <si>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</si>
  <si>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</si>
  <si>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</si>
  <si>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</si>
  <si>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</si>
  <si>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</si>
  <si>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</si>
  <si>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</si>
  <si>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</si>
  <si>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</si>
  <si>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</si>
  <si>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</si>
  <si>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</si>
  <si>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</si>
  <si>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</si>
  <si>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</si>
  <si>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</si>
  <si>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</si>
  <si>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</si>
  <si>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</si>
  <si>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</si>
  <si>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</si>
  <si>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</si>
  <si>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</si>
  <si>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</si>
  <si>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</si>
  <si>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</si>
  <si>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</si>
  <si>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</si>
  <si>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</si>
  <si>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</si>
  <si>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</si>
  <si>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</si>
  <si>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2-4 m</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</si>
  <si>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</si>
  <si>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</si>
  <si>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</si>
  <si>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</si>
  <si>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</si>
  <si>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</si>
  <si>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</si>
  <si>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</si>
  <si>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I./9</t>
  </si>
  <si>
    <t>I./7</t>
  </si>
  <si>
    <t>I./6</t>
  </si>
  <si>
    <t>I./5</t>
  </si>
  <si>
    <t>I./4</t>
  </si>
  <si>
    <t>I./3</t>
  </si>
  <si>
    <t>I./2</t>
  </si>
  <si>
    <t>Planiranje zelenih površin, grabljenje kamenja, sejanje s travnim semenom in gnojenje.</t>
  </si>
  <si>
    <t>II./1</t>
  </si>
  <si>
    <t>II./2</t>
  </si>
  <si>
    <t>II./3</t>
  </si>
  <si>
    <t>II./4</t>
  </si>
  <si>
    <t>II./7</t>
  </si>
  <si>
    <t>II./10</t>
  </si>
  <si>
    <t>II./11</t>
  </si>
  <si>
    <t>II./12</t>
  </si>
  <si>
    <t>II./13</t>
  </si>
  <si>
    <t>II./19</t>
  </si>
  <si>
    <t>II./18</t>
  </si>
  <si>
    <t>II./17</t>
  </si>
  <si>
    <t>II./16</t>
  </si>
  <si>
    <t>II./15</t>
  </si>
  <si>
    <t>II./14</t>
  </si>
  <si>
    <t>II./20</t>
  </si>
  <si>
    <t>II./21</t>
  </si>
  <si>
    <t>II./22</t>
  </si>
  <si>
    <t>III./1</t>
  </si>
  <si>
    <t>III./2</t>
  </si>
  <si>
    <t>III./5</t>
  </si>
  <si>
    <t>III./6</t>
  </si>
  <si>
    <t>III./7</t>
  </si>
  <si>
    <t>IV./1</t>
  </si>
  <si>
    <t>IV./2</t>
  </si>
  <si>
    <t>IV./3</t>
  </si>
  <si>
    <t>IV./5</t>
  </si>
  <si>
    <t>IV./6</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</si>
  <si>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</si>
  <si>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</si>
  <si>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II./23</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</si>
  <si>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</si>
  <si>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</si>
  <si>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</si>
  <si>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Enostranski vertikalni opaž za bet. posteljico ter obbetoniranja cevi deb. 10cm do višine 50cm</t>
  </si>
  <si>
    <t>Dobava, transport in vgradnja mrežne armature R 131 za betonsko posteljico</t>
  </si>
  <si>
    <t>kg</t>
  </si>
  <si>
    <t xml:space="preserve">H =2.00-3.00 m-kaskadni jašek </t>
  </si>
  <si>
    <t xml:space="preserve">H =1.00-2.00 m-kaskadni jašek </t>
  </si>
  <si>
    <t>OPOMBA: Vsi izkopi se obračunavajo v raščenem stanju, zasipi pa v vgrajenem! Pri izkopih obvezno ločevati gramozne (nekoherentne) materiale od zemlje in glinenih (koherentnih materialov).</t>
  </si>
  <si>
    <t>1.0</t>
  </si>
  <si>
    <t>Dobava in polaganje visokoobremenitvenih polnostenskih PP cevi DN 200 mm, temenske togosti min. SN 12. Cevi zunaj  in znotraj gladke. Izvedene po standardu SIST EN 13476-1. Stiki se tesnijo s spojno integriranimi gumi tesnili oziroma spojkami.</t>
  </si>
  <si>
    <t>Izvedba priključka kanalizacije na obstoječ jašek kanalizacije s kronsko navrtavo za cev DN 90 in vstavitvijo gumi tesnila, vključno z vsem potrebnim delom in materialom.</t>
  </si>
  <si>
    <t>KOMUNALNI KANAL 15-05</t>
  </si>
  <si>
    <r>
      <t xml:space="preserve">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r>
    <r>
      <rPr>
        <b/>
        <sz val="10"/>
        <rFont val="Arial"/>
        <family val="2"/>
        <charset val="238"/>
      </rPr>
      <t>Pokrov na jašku Jp2 mora biti vodotesen!</t>
    </r>
  </si>
  <si>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</si>
  <si>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Izkop in odvoz obstoječega tampona in zemlje do deb. 50 cm na začasno deponijo - material predviden za zasip</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</si>
  <si>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</si>
  <si>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</si>
  <si>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I./8</t>
  </si>
  <si>
    <t>II./5</t>
  </si>
  <si>
    <t>II./6</t>
  </si>
  <si>
    <t>II./8</t>
  </si>
  <si>
    <t>II./9</t>
  </si>
  <si>
    <t>III./3</t>
  </si>
  <si>
    <t>III./4</t>
  </si>
  <si>
    <t>IV./4</t>
  </si>
  <si>
    <t>IV./7</t>
  </si>
  <si>
    <t>IV./8</t>
  </si>
  <si>
    <t>IV./9</t>
  </si>
  <si>
    <t>IV./10</t>
  </si>
  <si>
    <t>2.0</t>
  </si>
  <si>
    <t>III./ Gradbena dela</t>
  </si>
  <si>
    <t>IV./ Montažna dela</t>
  </si>
  <si>
    <t>V./ Ostala dela</t>
  </si>
  <si>
    <t>VI./ Elekltroinstalacije in električna oprema</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</si>
  <si>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</si>
  <si>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</si>
  <si>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</si>
  <si>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</si>
  <si>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</si>
  <si>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</si>
  <si>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</si>
  <si>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</si>
  <si>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</si>
  <si>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 xml:space="preserve">SKUPAJ </t>
  </si>
  <si>
    <t>OBJEKT: PODPROJEKT št. 15.5 -Izgradnja manjkajoče kanalizacije v delu naselja Pečovnik-5. sklop</t>
  </si>
  <si>
    <t>KANALIZACIJA - KANAL 15-05</t>
  </si>
  <si>
    <t>KANALIZACIJA - KANAL 15-05 SKUPAJ:</t>
  </si>
  <si>
    <t>KANAL 15-05 SKUPAJ:</t>
  </si>
  <si>
    <t>ČRPALIŠČE Č PE-05</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</si>
  <si>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</si>
  <si>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</si>
  <si>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</si>
  <si>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</si>
  <si>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</si>
  <si>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</si>
  <si>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</si>
  <si>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</si>
  <si>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J. C. DN 80mm z navarjenima prirobnicama, l=2x150mm</t>
  </si>
  <si>
    <t>- nepovratni kroglični ventil DN 80mm</t>
  </si>
  <si>
    <t>- ZASUN DN 80mm vključno s kolesom</t>
  </si>
  <si>
    <t>- Q 90° DN 80mm</t>
  </si>
  <si>
    <t>- "hlačni" T odcep DN 80mm</t>
  </si>
  <si>
    <t>- FF kos DN 80mm, l=400mm</t>
  </si>
  <si>
    <t>- FF kos DN 80mm, l=600mm</t>
  </si>
  <si>
    <t>-univerzalna spojka  s prirobnico za prehod iz J.C. DN 80/2mm na PE d=90mm/10bar</t>
  </si>
  <si>
    <t>V./ OSTALA DELA</t>
  </si>
  <si>
    <t>OPOMBA: Druga ostala dela zajeta v popisu kanal s tlačnim vodom</t>
  </si>
  <si>
    <t>V./1</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</si>
  <si>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15.5</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</si>
  <si>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t>
    </r>
    <r>
      <rPr>
        <sz val="10"/>
        <rFont val="Arial"/>
        <family val="2"/>
        <charset val="238"/>
      </rPr>
      <t xml:space="preserve"> </t>
    </r>
    <r>
      <rPr>
        <b/>
        <sz val="10"/>
        <rFont val="Arial"/>
        <family val="2"/>
        <charset val="238"/>
      </rPr>
      <t>- Podprojekta 15.5.</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</si>
  <si>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15.5.</t>
    </r>
  </si>
  <si>
    <t>Preusmeritev polovice toka potoka prodnato zaporo in po položitvi kanala na tej razdalji še enako za drugo polovico</t>
  </si>
  <si>
    <r>
      <t>m</t>
    </r>
    <r>
      <rPr>
        <vertAlign val="superscript"/>
        <sz val="10"/>
        <rFont val="Arial"/>
        <family val="2"/>
        <charset val="238"/>
      </rPr>
      <t>2</t>
    </r>
  </si>
  <si>
    <r>
      <t>m</t>
    </r>
    <r>
      <rPr>
        <vertAlign val="superscript"/>
        <sz val="10"/>
        <rFont val="Arial"/>
        <family val="2"/>
        <charset val="238"/>
      </rPr>
      <t>3</t>
    </r>
  </si>
  <si>
    <t xml:space="preserve">Strojni izkop jarka v zemljini III. - IV. ktg, vertikalni z razpiranjem in nalaganjem na vozilo ter odvozom na gradbiščno deponijo, vključno s stroški deponiranja.          </t>
  </si>
  <si>
    <t>Dobava in vgraditev betona C12/ 15 za betonsko ležišče in obbetoniranje cevi PE DN 90mm na odseku kjer križamo potok v dolžini l=16.60m (po detajlu)</t>
  </si>
  <si>
    <t>Zavarovanje brežine in struge potoka s kamnitim zavarovanjem v deb. 25-30cm zalitim s pustim betonom (brežina) ter s kamnitim zavarovanjem deb. 40cm z zaključkom v deb. 50cm (dno) na odseku prečkanja s kanalizacijo med jaškoma  (po detajlu)</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</si>
  <si>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</si>
  <si>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</si>
  <si>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</si>
  <si>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</si>
  <si>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</si>
  <si>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</si>
  <si>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</si>
  <si>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</si>
  <si>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</si>
  <si>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</si>
  <si>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</si>
  <si>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</si>
  <si>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</si>
  <si>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</si>
  <si>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</si>
  <si>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</si>
  <si>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</si>
  <si>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</si>
  <si>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</si>
  <si>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</si>
  <si>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</si>
  <si>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</si>
  <si>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</si>
  <si>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</si>
  <si>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2,7-4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</si>
  <si>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</si>
  <si>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</si>
  <si>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</si>
  <si>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</si>
  <si>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</si>
  <si>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</si>
  <si>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</si>
  <si>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</si>
  <si>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</si>
  <si>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</si>
  <si>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</si>
  <si>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</si>
  <si>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</si>
  <si>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</si>
  <si>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</si>
  <si>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</si>
  <si>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</si>
  <si>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</si>
  <si>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</si>
  <si>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2 x NO, kot npr.: LA301013N + MM216376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</si>
  <si>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</si>
  <si>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</si>
  <si>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</si>
  <si>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</si>
  <si>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</si>
  <si>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</si>
  <si>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</si>
  <si>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</si>
  <si>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</si>
  <si>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</si>
  <si>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</si>
  <si>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</si>
  <si>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ZMXi320CQU1L1D3</t>
  </si>
  <si>
    <t>kom.</t>
  </si>
  <si>
    <t>Varovalčno podnožje HVL 00-3p M8 M8-P</t>
  </si>
  <si>
    <t>Varovalni vložek NV/50A</t>
  </si>
  <si>
    <t>Varovalni vložek NV/20A</t>
  </si>
  <si>
    <t>Prenapetostni odvodnik PROTEC B2S 12.5/275</t>
  </si>
  <si>
    <t>Prenapetostni odvodnik MOSIPO P1 15/275 kA/V</t>
  </si>
  <si>
    <t>3-polni NN ločilnik MOSDORFER tip ISO-LTS-00-160A</t>
  </si>
  <si>
    <t>Dobava in polaganje mapitel cevi ɸ 110 mm</t>
  </si>
  <si>
    <t>Dobava in polaganje traku RH1 30 x 3,5 mm</t>
  </si>
  <si>
    <t>Dobava in polaganje opozorilnega traku z napisom ELEKTRIKA</t>
  </si>
  <si>
    <t xml:space="preserve">Izkop kabelskega jarka 0,4 x 0,9 m, komplet z izdelavo posteljice za kabel ter zasutje in povrnite v prvotno stanje </t>
  </si>
  <si>
    <t>Priklop kabla</t>
  </si>
  <si>
    <t>Vgradnja opreme na mestu priključitve - NN drog</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</si>
  <si>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</si>
  <si>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</si>
  <si>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</si>
  <si>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</si>
  <si>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</si>
  <si>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</si>
  <si>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</si>
  <si>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</si>
  <si>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</si>
  <si>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</si>
  <si>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</si>
  <si>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</si>
  <si>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</si>
  <si>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</si>
  <si>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</si>
  <si>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</si>
  <si>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</si>
  <si>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</si>
  <si>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</si>
  <si>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</si>
  <si>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</si>
  <si>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</si>
  <si>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</si>
  <si>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</si>
  <si>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r>
      <t>Dobava in polaganje kabla E-AY2Y-J 4x70SM+1,5RE mm</t>
    </r>
    <r>
      <rPr>
        <vertAlign val="superscript"/>
        <sz val="10"/>
        <color indexed="8"/>
        <rFont val="Arial"/>
        <family val="2"/>
        <charset val="238"/>
      </rPr>
      <t>2</t>
    </r>
  </si>
  <si>
    <t>VI./</t>
  </si>
  <si>
    <t>ELEKLTROINSTALACIJE IN ELEKTRIČNA OPREMA</t>
  </si>
  <si>
    <t>VI./a. PRIPRAVLJALNA DELA</t>
  </si>
  <si>
    <t>VI.a./1</t>
  </si>
  <si>
    <t>VI./a.</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</si>
  <si>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</si>
  <si>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</si>
  <si>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</si>
  <si>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</si>
  <si>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</si>
  <si>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</si>
  <si>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</si>
  <si>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</si>
  <si>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</si>
  <si>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</si>
  <si>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</si>
  <si>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</si>
  <si>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</si>
  <si>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</si>
  <si>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</si>
  <si>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</si>
  <si>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</si>
  <si>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</si>
  <si>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</si>
  <si>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</si>
  <si>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</si>
  <si>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</si>
  <si>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</si>
  <si>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</si>
  <si>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</si>
  <si>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</si>
  <si>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</si>
  <si>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</si>
  <si>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</si>
  <si>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</si>
  <si>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</si>
  <si>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</si>
  <si>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</si>
  <si>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</si>
  <si>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</si>
  <si>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</si>
  <si>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</si>
  <si>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</si>
  <si>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</si>
  <si>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</si>
  <si>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</si>
  <si>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</si>
  <si>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</si>
  <si>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</si>
  <si>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</si>
  <si>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</si>
  <si>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</si>
  <si>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</si>
  <si>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</si>
  <si>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</si>
  <si>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</si>
  <si>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</si>
  <si>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</si>
  <si>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</si>
  <si>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</si>
  <si>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</si>
  <si>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</si>
  <si>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</si>
  <si>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</si>
  <si>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</si>
  <si>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</si>
  <si>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</si>
  <si>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</si>
  <si>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</si>
  <si>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</si>
  <si>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</si>
  <si>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</si>
  <si>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</si>
  <si>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</si>
  <si>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</si>
  <si>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</si>
  <si>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</si>
  <si>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</si>
  <si>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</si>
  <si>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</si>
  <si>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</si>
  <si>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</si>
  <si>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</si>
  <si>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</si>
  <si>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</si>
  <si>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</si>
  <si>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</si>
  <si>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</si>
  <si>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</si>
  <si>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</si>
  <si>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</si>
  <si>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</si>
  <si>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</si>
  <si>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</si>
  <si>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</si>
  <si>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</si>
  <si>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</si>
  <si>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</si>
  <si>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</si>
  <si>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</si>
  <si>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</si>
  <si>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</si>
  <si>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</si>
  <si>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</si>
  <si>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</si>
  <si>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</si>
  <si>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</si>
  <si>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</si>
  <si>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</si>
  <si>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</si>
  <si>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</si>
  <si>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</si>
  <si>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</si>
  <si>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</si>
  <si>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</si>
  <si>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</si>
  <si>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</si>
  <si>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</si>
  <si>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ČRPALIŠČE Č PE-05 SKUPAJ:</t>
  </si>
  <si>
    <t>PODPROJEKT št. 15.05 SKUPAJ brez DDV:</t>
  </si>
  <si>
    <t>Krmilno zaščitni rele mini FGP413 - samo vgradnja</t>
  </si>
  <si>
    <t xml:space="preserve">Dobava, transport ter strojno-ročni obsip cevi v coni cevovoda z dobro vezljivim, dobavljenim peščenim materialom (4-8mm) skladno s standardom SIST EN-1610, do višine 15 cm nad cevjo, z utrjevanjem do zbitosti (97% SPP)         </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</si>
  <si>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</si>
  <si>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</si>
  <si>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Izdelava meritev zbitosti tampona in zasipa z izdelavo končnega poročila s strani pooblaščene organizacije.</t>
  </si>
  <si>
    <t>Dobava, transport in vgradnja peščenega vezljivega materiala v bankino cestišča širine 0,5 m</t>
  </si>
  <si>
    <t>Dobava in polaganje tlačnih kanalizacijskih cevi (označba z rjavo črto) iz polietilena PE100 z zaščitnim slojem iz polipropilena  SDR17 PN10 d90 mm. Izvedene po standardu SIST EN 12201. Za spajanje cevi se uporabijo spojke za elektrofuzijsko varjenje.</t>
  </si>
  <si>
    <t>III./8</t>
  </si>
  <si>
    <t xml:space="preserve">Asfaltiranje vozišča (cela širina ceste) v sestavi:                                       3 cm AC 8  surf B50/70 A4                                            </t>
  </si>
  <si>
    <t>Asfaltiranje vozišča (cela širina ceste) v sestavi:                                       6 cm AC 22 base B50/70 A4</t>
  </si>
  <si>
    <t>Tlačni preizkus tesnosti cevovoda skladno s SIST EN 1610, ki ga izvede pooblaščen akreditiran laboratorij, z izdelavo poročila, PP DN 200mm</t>
  </si>
  <si>
    <t>Tlačni preizkus tesnosti cevovoda skladno s SIST EN 805-2000, ki ga izvede pooblaščen akreditiran laboratorij, z izdelavo poročila.</t>
  </si>
  <si>
    <r>
      <t xml:space="preserve">Izdelava PID-a ter dokazila o zanesljivosti objekta. Investitorju je potrebno predati dokumentacijo v </t>
    </r>
    <r>
      <rPr>
        <b/>
        <sz val="10"/>
        <rFont val="Arial"/>
        <family val="2"/>
        <charset val="238"/>
      </rPr>
      <t>treh izvodih, za kanal, tlačni vod in črpališče</t>
    </r>
  </si>
  <si>
    <t>Dobava, transport in vgradnja montažno revizijskega in kaskadno priključnega črpalnega jaška iz AB elementov 2000x2000mm, višine 2,5m  za črpališče Č PE-05, vključno s krovno in temeljno ploščo, priključitev proj. kanala PP DN 200mm, vključno z muldami, vtoki in iztoki, podložnim betonom C 12/15 (višina kaskad in kote priključevanja razvidne iz vzdolžnih profilov in detajla črpališča)</t>
  </si>
  <si>
    <t>Dobava, transport in vgraditev med betoniranjem vstopnega jaška, okvirja  z vodotesnim povoznim pokrovom z dvižnim mehanizmomiz plinskih vzmeti iz nerjaveče pločevine na zaklep za odprtino 1100/1000 mm, nosilnosti 400kN (Č PE-05)</t>
  </si>
  <si>
    <t>Dobava, transport in vgraditev med betoniranjem vstopnega jaška, okvirja  z vodotesnim povoznim pokrovom z dvižnim mehanizmomiz plinskih vzmeti iz nerjaveče pločevine na zaklep za odprtino 800/800 mm, nosilnosti 400kN (Č PE-05)</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</si>
  <si>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Qč=5,0 l/s, Hč= 1,81 mVS</t>
    </r>
  </si>
  <si>
    <t>Dobava, transport in vgradnja karabin lestve z izvlečnim drogom, dolžine l=1,95m</t>
  </si>
  <si>
    <t>Tlačni preizkus tesnosti črpališča skladno s SIST EN 1610, ki ga izvede pooblaščen akreditiran laboratorij, z izdelavo poročila, ABC  2000x2000mm</t>
  </si>
  <si>
    <t>Dobava, transport in vgradnja zračnika DN 100mm z mrežo proti mrčesu in zaščitne kape,  dolžine l=2000mm</t>
  </si>
  <si>
    <t>Dobava, transport in vgradnja fazonskega odcepnega T kosa PP DN 250/160mm, za hišni priključek</t>
  </si>
  <si>
    <t>III./9</t>
  </si>
  <si>
    <t>Geodetski načrt izvedenega novega stanja zemljišča in novozgrajenih objektov na zeljišču.</t>
  </si>
  <si>
    <t>V./3</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</si>
  <si>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</si>
  <si>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</si>
  <si>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kos</t>
  </si>
  <si>
    <t>V./2</t>
  </si>
  <si>
    <t>V./</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</si>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</sst>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charset val="238"/>
    </font>
    <font>
      <sz val="11"/>
      <name val="Arial"/>
      <family val="2"/>
      <charset val="238"/>
    </font>
    <font>
      <b/>
      <i/>
      <sz val="10"/>
      <name val="Arial"/>
      <family val="2"/>
      <charset val="238"/>
    </font>
    <font>
      <sz val="12"/>
      <name val="Arial"/>
      <family val="2"/>
      <charset val="238"/>
    </font>
    <font>
      <b/>
      <sz val="10"/>
      <name val="Arial"/>
      <family val="2"/>
      <charset val="238"/>
    </font>
    <font>
      <i/>
      <sz val="11"/>
      <name val="Arial"/>
      <family val="2"/>
      <charset val="238"/>
    </font>
    <font>
      <b/>
      <i/>
      <sz val="11"/>
      <name val="Arial"/>
      <family val="2"/>
      <charset val="238"/>
    </font>
    <font>
      <b/>
      <sz val="10"/>
      <color rgb="FFFF0000"/>
      <name val="Arial"/>
      <family val="2"/>
      <charset val="238"/>
    </font>
    <font>
      <sz val="10"/>
      <color theme="1"/>
      <name val="Arial"/>
      <family val="2"/>
      <charset val="238"/>
    </font>
    <font>
      <vertAlign val="superscript"/>
      <sz val="10"/>
      <name val="Arial"/>
      <family val="2"/>
      <charset val="238"/>
    </font>
    <font>
      <sz val="10"/>
      <color rgb="FFFF0000"/>
      <name val="Arial"/>
      <family val="2"/>
      <charset val="238"/>
    </font>
    <font>
      <sz val="10"/>
      <color indexed="8"/>
      <name val="Arial"/>
      <family val="2"/>
      <charset val="238"/>
    </font>
    <font>
      <vertAlign val="superscript"/>
      <sz val="10"/>
      <color indexed="8"/>
      <name val="Arial"/>
      <family val="2"/>
      <charset val="238"/>
    </font>
    <font>
      <b/>
      <sz val="10"/>
      <name val="Arial"/>
      <family val="2"/>
    </font>
  </fonts>
  <fills count="3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9" tint="0.59999389629810485"/>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39">
    <xf numFmtId="0" fontId="0"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6" fontId="11" fillId="0" borderId="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ill="0" applyBorder="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11" fillId="0" borderId="0"/>
    <xf numFmtId="166" fontId="11" fillId="0" borderId="0"/>
    <xf numFmtId="0" fontId="13" fillId="0" borderId="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6" fillId="9" borderId="0" applyNumberFormat="0" applyBorder="0" applyAlignment="0" applyProtection="0"/>
    <xf numFmtId="0" fontId="17" fillId="21"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3" fillId="23" borderId="23"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25" fillId="0" borderId="24" applyNumberFormat="0" applyFill="0" applyAlignment="0" applyProtection="0"/>
    <xf numFmtId="0" fontId="26" fillId="28" borderId="25" applyNumberFormat="0" applyAlignment="0" applyProtection="0"/>
    <xf numFmtId="0" fontId="27" fillId="21" borderId="26" applyNumberFormat="0" applyAlignment="0" applyProtection="0"/>
    <xf numFmtId="0" fontId="28" fillId="8" borderId="0" applyNumberFormat="0" applyBorder="0" applyAlignment="0" applyProtection="0"/>
    <xf numFmtId="0" fontId="12" fillId="0" borderId="0"/>
    <xf numFmtId="0" fontId="29" fillId="12" borderId="26" applyNumberFormat="0" applyAlignment="0" applyProtection="0"/>
    <xf numFmtId="0" fontId="30" fillId="0" borderId="27" applyNumberFormat="0" applyFill="0" applyAlignment="0" applyProtection="0"/>
    <xf numFmtId="164" fontId="9" fillId="0" borderId="0" applyFont="0" applyFill="0" applyBorder="0" applyAlignment="0" applyProtection="0"/>
    <xf numFmtId="4" fontId="31" fillId="0" borderId="0"/>
    <xf numFmtId="166" fontId="11" fillId="0" borderId="0"/>
    <xf numFmtId="164" fontId="5" fillId="0" borderId="0" applyFont="0" applyFill="0" applyBorder="0" applyAlignment="0" applyProtection="0"/>
    <xf numFmtId="167" fontId="32" fillId="0" borderId="0"/>
    <xf numFmtId="0" fontId="14" fillId="0" borderId="0"/>
    <xf numFmtId="0" fontId="33" fillId="0" borderId="0"/>
    <xf numFmtId="167" fontId="32" fillId="0" borderId="0"/>
    <xf numFmtId="9" fontId="5" fillId="0" borderId="0" applyFont="0" applyFill="0" applyBorder="0" applyAlignment="0" applyProtection="0"/>
    <xf numFmtId="168" fontId="12" fillId="0" borderId="0" applyFill="0" applyBorder="0" applyAlignment="0" applyProtection="0"/>
    <xf numFmtId="166" fontId="34" fillId="0" borderId="0"/>
    <xf numFmtId="166" fontId="11" fillId="0" borderId="0"/>
    <xf numFmtId="0" fontId="31" fillId="0" borderId="0"/>
    <xf numFmtId="0" fontId="5" fillId="0" borderId="0"/>
    <xf numFmtId="164" fontId="5" fillId="0" borderId="0" applyFont="0" applyFill="0" applyBorder="0" applyAlignment="0" applyProtection="0"/>
    <xf numFmtId="166" fontId="11" fillId="0" borderId="0"/>
    <xf numFmtId="0" fontId="4" fillId="0" borderId="0"/>
    <xf numFmtId="0" fontId="9" fillId="0" borderId="0"/>
    <xf numFmtId="164" fontId="5" fillId="0" borderId="0" applyFont="0" applyFill="0" applyBorder="0" applyAlignment="0" applyProtection="0"/>
    <xf numFmtId="44" fontId="13" fillId="0" borderId="0" applyFont="0" applyFill="0" applyBorder="0" applyAlignment="0" applyProtection="0"/>
    <xf numFmtId="0" fontId="5" fillId="0" borderId="0"/>
    <xf numFmtId="0" fontId="5" fillId="0" borderId="0"/>
    <xf numFmtId="166" fontId="11" fillId="0" borderId="0"/>
    <xf numFmtId="0" fontId="5" fillId="0" borderId="0"/>
    <xf numFmtId="166" fontId="11" fillId="0" borderId="0"/>
    <xf numFmtId="166" fontId="11" fillId="0" borderId="0"/>
    <xf numFmtId="166" fontId="34" fillId="0" borderId="0"/>
    <xf numFmtId="0" fontId="31" fillId="0" borderId="0"/>
    <xf numFmtId="0" fontId="13" fillId="0" borderId="0"/>
    <xf numFmtId="0" fontId="5" fillId="0" borderId="0"/>
    <xf numFmtId="0" fontId="5" fillId="0" borderId="0"/>
    <xf numFmtId="0" fontId="5" fillId="0" borderId="0"/>
    <xf numFmtId="0" fontId="5" fillId="0" borderId="0"/>
    <xf numFmtId="167"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3" fillId="0" borderId="0" applyFont="0" applyFill="0" applyBorder="0" applyAlignment="0" applyProtection="0"/>
    <xf numFmtId="9" fontId="5" fillId="0" borderId="0" applyFont="0" applyFill="0" applyBorder="0" applyAlignment="0" applyProtection="0"/>
    <xf numFmtId="0" fontId="6" fillId="30" borderId="31" applyNumberFormat="0" applyFont="0" applyAlignment="0" applyProtection="0"/>
    <xf numFmtId="164" fontId="5" fillId="0" borderId="0" applyFont="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164" fontId="5" fillId="0" borderId="0" applyFont="0" applyFill="0" applyBorder="0" applyAlignment="0" applyProtection="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5" fillId="0" borderId="0"/>
    <xf numFmtId="0" fontId="3" fillId="0" borderId="0"/>
    <xf numFmtId="0" fontId="35" fillId="0" borderId="0"/>
    <xf numFmtId="44" fontId="13" fillId="0" borderId="0" applyFont="0" applyFill="0" applyBorder="0" applyAlignment="0" applyProtection="0"/>
    <xf numFmtId="164" fontId="36" fillId="0" borderId="0" applyFont="0" applyFill="0" applyBorder="0" applyAlignment="0" applyProtection="0"/>
    <xf numFmtId="0" fontId="2" fillId="0" borderId="0"/>
    <xf numFmtId="0" fontId="2" fillId="0" borderId="0"/>
    <xf numFmtId="0" fontId="36" fillId="0" borderId="0"/>
    <xf numFmtId="44" fontId="13"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 fillId="0" borderId="0"/>
  </cellStyleXfs>
  <cellXfs count="424">
    <xf numFmtId="0" fontId="0" fillId="0" borderId="0" xfId="0"/>
    <xf numFmtId="0" fontId="5" fillId="0" borderId="0" xfId="26" applyAlignment="1">
      <alignment horizontal="center" vertical="top"/>
    </xf>
    <xf numFmtId="0" fontId="5" fillId="0" borderId="0" xfId="26"/>
    <xf numFmtId="0" fontId="39" fillId="0" borderId="0" xfId="26" applyFont="1" applyAlignment="1">
      <alignment horizontal="center" vertical="top"/>
    </xf>
    <xf numFmtId="0" fontId="39" fillId="0" borderId="0" xfId="26" applyFont="1"/>
    <xf numFmtId="0" fontId="39" fillId="0" borderId="0" xfId="26" applyFont="1" applyAlignment="1">
      <alignment horizontal="center"/>
    </xf>
    <xf numFmtId="2" fontId="39" fillId="0" borderId="0" xfId="26" applyNumberFormat="1" applyFont="1" applyAlignment="1">
      <alignment horizontal="center"/>
    </xf>
    <xf numFmtId="0" fontId="39" fillId="0" borderId="3" xfId="26" applyFont="1" applyBorder="1" applyAlignment="1">
      <alignment horizontal="center" vertical="top"/>
    </xf>
    <xf numFmtId="0" fontId="7" fillId="0" borderId="3" xfId="26" applyFont="1" applyBorder="1"/>
    <xf numFmtId="0" fontId="39" fillId="0" borderId="3" xfId="26" applyFont="1" applyBorder="1" applyAlignment="1">
      <alignment horizontal="center"/>
    </xf>
    <xf numFmtId="2" fontId="39" fillId="0" borderId="3" xfId="26" applyNumberFormat="1" applyFont="1" applyBorder="1" applyAlignment="1">
      <alignment horizontal="center"/>
    </xf>
    <xf numFmtId="0" fontId="39" fillId="0" borderId="3" xfId="26" applyFont="1" applyBorder="1"/>
    <xf numFmtId="0" fontId="7" fillId="29" borderId="1" xfId="26" applyFont="1" applyFill="1" applyBorder="1" applyAlignment="1">
      <alignment horizontal="center"/>
    </xf>
    <xf numFmtId="0" fontId="7" fillId="29" borderId="2" xfId="26" applyFont="1" applyFill="1" applyBorder="1"/>
    <xf numFmtId="0" fontId="39" fillId="29" borderId="2" xfId="26" applyFont="1" applyFill="1" applyBorder="1" applyAlignment="1">
      <alignment horizontal="center"/>
    </xf>
    <xf numFmtId="2" fontId="39" fillId="29" borderId="2" xfId="26" applyNumberFormat="1" applyFont="1" applyFill="1" applyBorder="1" applyAlignment="1">
      <alignment horizontal="center"/>
    </xf>
    <xf numFmtId="0" fontId="39" fillId="29" borderId="2" xfId="26" applyFont="1" applyFill="1" applyBorder="1"/>
    <xf numFmtId="44" fontId="7" fillId="29" borderId="7" xfId="26" applyNumberFormat="1" applyFont="1" applyFill="1" applyBorder="1"/>
    <xf numFmtId="0" fontId="37" fillId="0" borderId="46" xfId="26" applyFont="1" applyBorder="1" applyAlignment="1">
      <alignment horizontal="center" vertical="top"/>
    </xf>
    <xf numFmtId="0" fontId="41" fillId="0" borderId="5" xfId="26" applyFont="1" applyBorder="1" applyAlignment="1">
      <alignment horizontal="left" indent="1"/>
    </xf>
    <xf numFmtId="0" fontId="37" fillId="0" borderId="5" xfId="26" applyFont="1" applyBorder="1" applyAlignment="1">
      <alignment horizontal="center"/>
    </xf>
    <xf numFmtId="2" fontId="37" fillId="0" borderId="5" xfId="26" applyNumberFormat="1" applyFont="1" applyBorder="1" applyAlignment="1">
      <alignment horizontal="center"/>
    </xf>
    <xf numFmtId="0" fontId="37" fillId="0" borderId="5" xfId="26" applyFont="1" applyBorder="1"/>
    <xf numFmtId="44" fontId="8" fillId="0" borderId="47" xfId="26" applyNumberFormat="1" applyFont="1" applyBorder="1"/>
    <xf numFmtId="0" fontId="37" fillId="0" borderId="48" xfId="26" applyFont="1" applyBorder="1" applyAlignment="1">
      <alignment horizontal="center" vertical="top"/>
    </xf>
    <xf numFmtId="0" fontId="41" fillId="0" borderId="49" xfId="26" applyFont="1" applyBorder="1" applyAlignment="1">
      <alignment horizontal="left" indent="1"/>
    </xf>
    <xf numFmtId="0" fontId="37" fillId="0" borderId="49" xfId="26" applyFont="1" applyBorder="1" applyAlignment="1">
      <alignment horizontal="center"/>
    </xf>
    <xf numFmtId="2" fontId="37" fillId="0" borderId="49" xfId="26" applyNumberFormat="1" applyFont="1" applyBorder="1" applyAlignment="1">
      <alignment horizontal="center"/>
    </xf>
    <xf numFmtId="0" fontId="37" fillId="0" borderId="49" xfId="26" applyFont="1" applyBorder="1"/>
    <xf numFmtId="44" fontId="8" fillId="0" borderId="50" xfId="26" applyNumberFormat="1" applyFont="1" applyBorder="1"/>
    <xf numFmtId="0" fontId="7" fillId="0" borderId="12" xfId="26" applyFont="1" applyBorder="1" applyAlignment="1">
      <alignment horizontal="center"/>
    </xf>
    <xf numFmtId="0" fontId="7" fillId="0" borderId="13" xfId="26" applyFont="1" applyBorder="1"/>
    <xf numFmtId="0" fontId="39" fillId="0" borderId="13" xfId="26" applyFont="1" applyBorder="1" applyAlignment="1">
      <alignment horizontal="center"/>
    </xf>
    <xf numFmtId="2" fontId="39" fillId="0" borderId="13" xfId="26" applyNumberFormat="1" applyFont="1" applyBorder="1" applyAlignment="1">
      <alignment horizontal="center"/>
    </xf>
    <xf numFmtId="0" fontId="39" fillId="0" borderId="13" xfId="26" applyFont="1" applyBorder="1"/>
    <xf numFmtId="44" fontId="7" fillId="0" borderId="14" xfId="26" applyNumberFormat="1" applyFont="1" applyBorder="1"/>
    <xf numFmtId="0" fontId="7" fillId="29" borderId="2" xfId="26" applyFont="1" applyFill="1" applyBorder="1" applyAlignment="1">
      <alignment horizontal="center"/>
    </xf>
    <xf numFmtId="2" fontId="7" fillId="29" borderId="2" xfId="26" applyNumberFormat="1" applyFont="1" applyFill="1" applyBorder="1" applyAlignment="1">
      <alignment horizontal="center"/>
    </xf>
    <xf numFmtId="0" fontId="7" fillId="0" borderId="46" xfId="26" applyFont="1" applyBorder="1" applyAlignment="1">
      <alignment horizontal="center" vertical="top"/>
    </xf>
    <xf numFmtId="0" fontId="42" fillId="0" borderId="5" xfId="26" applyFont="1" applyBorder="1"/>
    <xf numFmtId="0" fontId="7" fillId="0" borderId="5" xfId="26" applyFont="1" applyBorder="1" applyAlignment="1">
      <alignment horizontal="center"/>
    </xf>
    <xf numFmtId="2" fontId="7" fillId="0" borderId="5" xfId="26" applyNumberFormat="1" applyFont="1" applyBorder="1" applyAlignment="1">
      <alignment horizontal="center"/>
    </xf>
    <xf numFmtId="0" fontId="7" fillId="0" borderId="5" xfId="26" applyFont="1" applyBorder="1"/>
    <xf numFmtId="44" fontId="7" fillId="0" borderId="47" xfId="26" applyNumberFormat="1" applyFont="1" applyBorder="1"/>
    <xf numFmtId="44" fontId="42" fillId="0" borderId="45" xfId="237" applyNumberFormat="1" applyFont="1" applyBorder="1" applyAlignment="1">
      <alignment horizontal="left" indent="3"/>
    </xf>
    <xf numFmtId="44" fontId="42" fillId="0" borderId="45" xfId="237" applyNumberFormat="1" applyFont="1" applyBorder="1"/>
    <xf numFmtId="44" fontId="7" fillId="0" borderId="45" xfId="26" applyNumberFormat="1" applyFont="1" applyBorder="1"/>
    <xf numFmtId="44" fontId="42" fillId="0" borderId="5" xfId="237" applyNumberFormat="1" applyFont="1" applyBorder="1" applyAlignment="1">
      <alignment horizontal="left" indent="3"/>
    </xf>
    <xf numFmtId="44" fontId="42" fillId="0" borderId="5" xfId="237" applyNumberFormat="1" applyFont="1" applyBorder="1"/>
    <xf numFmtId="44" fontId="7" fillId="0" borderId="5" xfId="26" applyNumberFormat="1" applyFont="1" applyBorder="1"/>
    <xf numFmtId="44" fontId="42" fillId="0" borderId="32" xfId="237" applyNumberFormat="1" applyFont="1" applyBorder="1" applyAlignment="1">
      <alignment horizontal="left" indent="3"/>
    </xf>
    <xf numFmtId="44" fontId="42" fillId="0" borderId="32" xfId="237" applyNumberFormat="1" applyFont="1" applyBorder="1"/>
    <xf numFmtId="44" fontId="7" fillId="0" borderId="32" xfId="26" applyNumberFormat="1" applyFont="1" applyBorder="1"/>
    <xf numFmtId="44" fontId="7" fillId="0" borderId="51" xfId="26" applyNumberFormat="1" applyFont="1" applyBorder="1"/>
    <xf numFmtId="0" fontId="7" fillId="0" borderId="1" xfId="26" applyFont="1" applyBorder="1" applyAlignment="1">
      <alignment horizontal="center" vertical="top"/>
    </xf>
    <xf numFmtId="0" fontId="7" fillId="0" borderId="2" xfId="26" applyFont="1" applyBorder="1"/>
    <xf numFmtId="0" fontId="7" fillId="0" borderId="2" xfId="26" applyFont="1" applyBorder="1" applyAlignment="1">
      <alignment horizontal="center"/>
    </xf>
    <xf numFmtId="2" fontId="7" fillId="0" borderId="2" xfId="26" applyNumberFormat="1" applyFont="1" applyBorder="1" applyAlignment="1">
      <alignment horizontal="center"/>
    </xf>
    <xf numFmtId="44" fontId="7" fillId="0" borderId="7" xfId="26" applyNumberFormat="1" applyFont="1" applyBorder="1"/>
    <xf numFmtId="0" fontId="7" fillId="0" borderId="15" xfId="26" applyFont="1" applyBorder="1" applyAlignment="1">
      <alignment horizontal="center" vertical="top"/>
    </xf>
    <xf numFmtId="0" fontId="7" fillId="0" borderId="16" xfId="26" applyFont="1" applyBorder="1"/>
    <xf numFmtId="0" fontId="7" fillId="0" borderId="16" xfId="26" applyFont="1" applyBorder="1" applyAlignment="1">
      <alignment horizontal="center"/>
    </xf>
    <xf numFmtId="2" fontId="7" fillId="0" borderId="16" xfId="26" applyNumberFormat="1" applyFont="1" applyBorder="1" applyAlignment="1">
      <alignment horizontal="center"/>
    </xf>
    <xf numFmtId="44" fontId="7" fillId="0" borderId="17" xfId="26" applyNumberFormat="1" applyFont="1" applyBorder="1"/>
    <xf numFmtId="0" fontId="7" fillId="0" borderId="9" xfId="26" applyFont="1" applyBorder="1" applyAlignment="1">
      <alignment horizontal="center" vertical="top"/>
    </xf>
    <xf numFmtId="0" fontId="7" fillId="0" borderId="10" xfId="26" applyFont="1" applyBorder="1"/>
    <xf numFmtId="0" fontId="7" fillId="0" borderId="10" xfId="26" applyFont="1" applyBorder="1" applyAlignment="1">
      <alignment horizontal="center"/>
    </xf>
    <xf numFmtId="2" fontId="7" fillId="0" borderId="10" xfId="26" applyNumberFormat="1" applyFont="1" applyBorder="1" applyAlignment="1">
      <alignment horizontal="center"/>
    </xf>
    <xf numFmtId="44" fontId="7" fillId="0" borderId="11" xfId="26" applyNumberFormat="1" applyFont="1" applyBorder="1"/>
    <xf numFmtId="44" fontId="39" fillId="0" borderId="0" xfId="26" applyNumberFormat="1" applyFont="1"/>
    <xf numFmtId="0" fontId="5" fillId="0" borderId="0" xfId="26" applyAlignment="1">
      <alignment horizontal="center"/>
    </xf>
    <xf numFmtId="2" fontId="5" fillId="0" borderId="0" xfId="26" applyNumberFormat="1" applyAlignment="1">
      <alignment horizontal="center"/>
    </xf>
    <xf numFmtId="49" fontId="40" fillId="0" borderId="0" xfId="0" applyNumberFormat="1" applyFont="1" applyAlignment="1">
      <alignment horizontal="center" vertical="center"/>
    </xf>
    <xf numFmtId="170" fontId="40" fillId="0" borderId="0" xfId="24" applyNumberFormat="1" applyFont="1" applyFill="1" applyBorder="1" applyAlignment="1">
      <alignment vertical="center" wrapText="1"/>
    </xf>
    <xf numFmtId="44" fontId="5" fillId="0" borderId="0" xfId="0" applyNumberFormat="1" applyFont="1" applyAlignment="1">
      <alignment horizontal="center" vertical="center"/>
    </xf>
    <xf numFmtId="49" fontId="40" fillId="2" borderId="28" xfId="0" applyNumberFormat="1" applyFont="1" applyFill="1" applyBorder="1" applyAlignment="1">
      <alignment horizontal="center" vertical="center" wrapText="1"/>
    </xf>
    <xf numFmtId="44" fontId="40" fillId="2" borderId="30" xfId="0" applyNumberFormat="1" applyFont="1" applyFill="1" applyBorder="1" applyAlignment="1">
      <alignment horizontal="center" vertical="center"/>
    </xf>
    <xf numFmtId="49" fontId="40" fillId="0" borderId="2" xfId="0" applyNumberFormat="1" applyFont="1" applyFill="1" applyBorder="1" applyAlignment="1">
      <alignment horizontal="center" vertical="center" wrapText="1"/>
    </xf>
    <xf numFmtId="44" fontId="40" fillId="0" borderId="2" xfId="0" applyNumberFormat="1" applyFont="1" applyFill="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4" fontId="5" fillId="0" borderId="39" xfId="1" applyNumberFormat="1" applyFont="1" applyBorder="1" applyAlignment="1">
      <alignment horizontal="center" vertical="center"/>
    </xf>
    <xf numFmtId="49" fontId="5" fillId="0" borderId="33" xfId="0" applyNumberFormat="1" applyFont="1" applyBorder="1" applyAlignment="1">
      <alignment horizontal="center" vertical="center"/>
    </xf>
    <xf numFmtId="44" fontId="5" fillId="0" borderId="34" xfId="1" applyNumberFormat="1" applyFont="1" applyBorder="1" applyAlignment="1">
      <alignment horizontal="center" vertical="center"/>
    </xf>
    <xf numFmtId="49" fontId="40" fillId="3" borderId="36" xfId="0" applyNumberFormat="1" applyFont="1" applyFill="1" applyBorder="1" applyAlignment="1">
      <alignment horizontal="center" vertical="center"/>
    </xf>
    <xf numFmtId="44" fontId="40" fillId="3" borderId="36" xfId="1" applyNumberFormat="1" applyFont="1" applyFill="1" applyBorder="1" applyAlignment="1">
      <alignment horizontal="center" vertical="center"/>
    </xf>
    <xf numFmtId="44" fontId="40" fillId="3" borderId="36" xfId="0" applyNumberFormat="1" applyFont="1" applyFill="1" applyBorder="1" applyAlignment="1">
      <alignment horizontal="center" vertical="center"/>
    </xf>
    <xf numFmtId="49" fontId="5" fillId="0" borderId="40" xfId="0" applyNumberFormat="1" applyFont="1" applyBorder="1" applyAlignment="1">
      <alignment horizontal="center" vertical="center"/>
    </xf>
    <xf numFmtId="44" fontId="5" fillId="5" borderId="7" xfId="1" applyNumberFormat="1" applyFont="1" applyFill="1" applyBorder="1" applyAlignment="1">
      <alignment horizontal="center" vertical="center"/>
    </xf>
    <xf numFmtId="49" fontId="5" fillId="0" borderId="41" xfId="0" applyNumberFormat="1" applyFont="1" applyBorder="1" applyAlignment="1">
      <alignment horizontal="center" vertical="center"/>
    </xf>
    <xf numFmtId="0" fontId="38" fillId="0" borderId="18" xfId="0" applyFont="1" applyBorder="1" applyAlignment="1">
      <alignment horizontal="left" vertical="center" wrapText="1"/>
    </xf>
    <xf numFmtId="44" fontId="5" fillId="0" borderId="42" xfId="1" applyNumberFormat="1" applyFont="1" applyBorder="1" applyAlignment="1">
      <alignment horizontal="center" vertical="center"/>
    </xf>
    <xf numFmtId="0" fontId="38" fillId="0" borderId="8" xfId="0" applyFont="1" applyBorder="1" applyAlignment="1">
      <alignment horizontal="left" vertical="center" wrapText="1"/>
    </xf>
    <xf numFmtId="44" fontId="5" fillId="0" borderId="34" xfId="17" applyNumberFormat="1" applyFont="1" applyFill="1" applyBorder="1" applyAlignment="1">
      <alignment horizontal="center" vertical="center"/>
    </xf>
    <xf numFmtId="49" fontId="5" fillId="0" borderId="53" xfId="0" applyNumberFormat="1" applyFont="1" applyBorder="1" applyAlignment="1">
      <alignment horizontal="center" vertical="center"/>
    </xf>
    <xf numFmtId="44" fontId="5" fillId="0" borderId="55" xfId="17" applyNumberFormat="1" applyFont="1" applyFill="1" applyBorder="1" applyAlignment="1">
      <alignment horizontal="center" vertical="center"/>
    </xf>
    <xf numFmtId="49" fontId="40" fillId="5" borderId="12" xfId="0" applyNumberFormat="1" applyFont="1" applyFill="1" applyBorder="1" applyAlignment="1">
      <alignment horizontal="center" vertical="center"/>
    </xf>
    <xf numFmtId="44" fontId="40" fillId="5" borderId="14" xfId="1" applyNumberFormat="1" applyFont="1" applyFill="1" applyBorder="1" applyAlignment="1">
      <alignment horizontal="center" vertical="center"/>
    </xf>
    <xf numFmtId="49" fontId="5" fillId="0" borderId="43" xfId="0" applyNumberFormat="1" applyFont="1" applyBorder="1" applyAlignment="1">
      <alignment horizontal="center" vertical="center"/>
    </xf>
    <xf numFmtId="0" fontId="40" fillId="4" borderId="1" xfId="0" applyFont="1" applyFill="1" applyBorder="1" applyAlignment="1">
      <alignment horizontal="left" vertical="center" wrapText="1"/>
    </xf>
    <xf numFmtId="44" fontId="40" fillId="4" borderId="7" xfId="0" applyNumberFormat="1" applyFont="1" applyFill="1" applyBorder="1" applyAlignment="1">
      <alignment horizontal="center" vertical="center"/>
    </xf>
    <xf numFmtId="0" fontId="38" fillId="0" borderId="56" xfId="0" applyFont="1" applyBorder="1" applyAlignment="1">
      <alignment horizontal="left" vertical="center" wrapText="1"/>
    </xf>
    <xf numFmtId="44" fontId="5" fillId="0" borderId="57" xfId="1" applyNumberFormat="1" applyFont="1" applyBorder="1" applyAlignment="1">
      <alignment horizontal="center" vertical="center"/>
    </xf>
    <xf numFmtId="44" fontId="5" fillId="3" borderId="34" xfId="1" applyNumberFormat="1" applyFont="1" applyFill="1" applyBorder="1" applyAlignment="1">
      <alignment horizontal="center" vertical="center"/>
    </xf>
    <xf numFmtId="44" fontId="5" fillId="3" borderId="55" xfId="1" applyNumberFormat="1" applyFont="1" applyFill="1" applyBorder="1" applyAlignment="1">
      <alignment horizontal="center" vertical="center"/>
    </xf>
    <xf numFmtId="49" fontId="40" fillId="4" borderId="12" xfId="0" applyNumberFormat="1" applyFont="1" applyFill="1" applyBorder="1" applyAlignment="1">
      <alignment horizontal="center" vertical="center"/>
    </xf>
    <xf numFmtId="44" fontId="40" fillId="4" borderId="14" xfId="1" applyNumberFormat="1" applyFont="1" applyFill="1" applyBorder="1" applyAlignment="1">
      <alignment horizontal="center" vertical="center"/>
    </xf>
    <xf numFmtId="44" fontId="5" fillId="6" borderId="7" xfId="1" applyNumberFormat="1" applyFont="1" applyFill="1" applyBorder="1" applyAlignment="1">
      <alignment horizontal="center" vertical="center"/>
    </xf>
    <xf numFmtId="44" fontId="5" fillId="0" borderId="55" xfId="1" applyNumberFormat="1" applyFont="1" applyBorder="1" applyAlignment="1">
      <alignment horizontal="center" vertical="center"/>
    </xf>
    <xf numFmtId="49" fontId="40" fillId="6" borderId="12" xfId="0" applyNumberFormat="1" applyFont="1" applyFill="1" applyBorder="1" applyAlignment="1">
      <alignment horizontal="center" vertical="center"/>
    </xf>
    <xf numFmtId="44" fontId="40" fillId="6" borderId="14" xfId="1" applyNumberFormat="1" applyFont="1" applyFill="1" applyBorder="1" applyAlignment="1">
      <alignment horizontal="center" vertical="center"/>
    </xf>
    <xf numFmtId="49" fontId="5" fillId="0" borderId="0" xfId="0" applyNumberFormat="1" applyFont="1" applyAlignment="1">
      <alignment horizontal="center" vertical="center"/>
    </xf>
    <xf numFmtId="49" fontId="40" fillId="31" borderId="1" xfId="0" applyNumberFormat="1" applyFont="1" applyFill="1" applyBorder="1" applyAlignment="1">
      <alignment horizontal="center" vertical="center"/>
    </xf>
    <xf numFmtId="44" fontId="40" fillId="31" borderId="7" xfId="1" applyNumberFormat="1" applyFont="1" applyFill="1" applyBorder="1" applyAlignment="1">
      <alignment horizontal="center" vertical="center"/>
    </xf>
    <xf numFmtId="49" fontId="40" fillId="2" borderId="28" xfId="26" applyNumberFormat="1" applyFont="1" applyFill="1" applyBorder="1" applyAlignment="1">
      <alignment horizontal="center" vertical="center" wrapText="1"/>
    </xf>
    <xf numFmtId="49" fontId="40" fillId="0" borderId="2" xfId="26" applyNumberFormat="1" applyFont="1" applyFill="1" applyBorder="1" applyAlignment="1">
      <alignment horizontal="center" vertical="center" wrapText="1"/>
    </xf>
    <xf numFmtId="49" fontId="40" fillId="5" borderId="1" xfId="26" applyNumberFormat="1" applyFont="1" applyFill="1" applyBorder="1" applyAlignment="1">
      <alignment horizontal="center" vertical="center"/>
    </xf>
    <xf numFmtId="0" fontId="40" fillId="4" borderId="1" xfId="26" applyFont="1" applyFill="1" applyBorder="1" applyAlignment="1">
      <alignment horizontal="left" vertical="center" wrapText="1"/>
    </xf>
    <xf numFmtId="0" fontId="38" fillId="0" borderId="35" xfId="26" applyFont="1" applyBorder="1" applyAlignment="1">
      <alignment horizontal="left" vertical="center" wrapText="1"/>
    </xf>
    <xf numFmtId="49" fontId="40" fillId="4" borderId="1" xfId="26" applyNumberFormat="1" applyFont="1" applyFill="1" applyBorder="1" applyAlignment="1">
      <alignment horizontal="center" vertical="center"/>
    </xf>
    <xf numFmtId="49" fontId="40" fillId="0" borderId="36" xfId="26" applyNumberFormat="1" applyFont="1" applyBorder="1" applyAlignment="1">
      <alignment horizontal="center" vertical="center"/>
    </xf>
    <xf numFmtId="0" fontId="38" fillId="0" borderId="18" xfId="26" applyFont="1" applyBorder="1" applyAlignment="1">
      <alignment horizontal="left" vertical="center" wrapText="1"/>
    </xf>
    <xf numFmtId="0" fontId="40" fillId="0" borderId="0" xfId="15" applyFont="1" applyAlignment="1">
      <alignment horizontal="center" vertical="center"/>
    </xf>
    <xf numFmtId="2" fontId="40" fillId="0" borderId="0" xfId="15" applyNumberFormat="1" applyFont="1" applyAlignment="1">
      <alignment horizontal="center" vertical="center"/>
    </xf>
    <xf numFmtId="49" fontId="40" fillId="0" borderId="0" xfId="26" applyNumberFormat="1" applyFont="1" applyAlignment="1">
      <alignment horizontal="center" vertical="center"/>
    </xf>
    <xf numFmtId="49" fontId="5" fillId="0" borderId="37" xfId="26" applyNumberFormat="1" applyFont="1" applyBorder="1" applyAlignment="1">
      <alignment horizontal="center" vertical="center"/>
    </xf>
    <xf numFmtId="49" fontId="5" fillId="0" borderId="38" xfId="26" applyNumberFormat="1" applyFont="1" applyBorder="1" applyAlignment="1">
      <alignment horizontal="center" vertical="center"/>
    </xf>
    <xf numFmtId="49" fontId="40" fillId="3" borderId="1" xfId="26" applyNumberFormat="1" applyFont="1" applyFill="1" applyBorder="1" applyAlignment="1">
      <alignment horizontal="center" vertical="center"/>
    </xf>
    <xf numFmtId="49" fontId="5" fillId="0" borderId="40" xfId="26" applyNumberFormat="1" applyFont="1" applyBorder="1" applyAlignment="1">
      <alignment horizontal="center" vertical="center"/>
    </xf>
    <xf numFmtId="49" fontId="5" fillId="0" borderId="41" xfId="26" applyNumberFormat="1" applyFont="1" applyBorder="1" applyAlignment="1">
      <alignment horizontal="center" vertical="center"/>
    </xf>
    <xf numFmtId="49" fontId="40" fillId="3" borderId="36" xfId="26" applyNumberFormat="1" applyFont="1" applyFill="1" applyBorder="1" applyAlignment="1">
      <alignment horizontal="center" vertical="center"/>
    </xf>
    <xf numFmtId="49" fontId="5" fillId="0" borderId="43" xfId="26" applyNumberFormat="1" applyFont="1" applyBorder="1" applyAlignment="1">
      <alignment horizontal="center" vertical="center"/>
    </xf>
    <xf numFmtId="49" fontId="5" fillId="0" borderId="53" xfId="26" applyNumberFormat="1" applyFont="1" applyBorder="1" applyAlignment="1">
      <alignment horizontal="center" vertical="center"/>
    </xf>
    <xf numFmtId="49" fontId="5" fillId="0" borderId="33" xfId="26" applyNumberFormat="1" applyFont="1" applyBorder="1" applyAlignment="1">
      <alignment horizontal="center" vertical="center"/>
    </xf>
    <xf numFmtId="49" fontId="5" fillId="0" borderId="0" xfId="26" applyNumberFormat="1" applyFont="1" applyAlignment="1">
      <alignment horizontal="center" vertical="center"/>
    </xf>
    <xf numFmtId="44" fontId="40" fillId="0" borderId="0" xfId="15" applyNumberFormat="1" applyFont="1" applyAlignment="1">
      <alignment horizontal="center" vertical="center"/>
    </xf>
    <xf numFmtId="0" fontId="5" fillId="0" borderId="0" xfId="15" applyFont="1" applyAlignment="1">
      <alignment horizontal="center" vertical="center"/>
    </xf>
    <xf numFmtId="44" fontId="5" fillId="0" borderId="0" xfId="26" applyNumberFormat="1" applyFont="1" applyAlignment="1">
      <alignment horizontal="center" vertical="center"/>
    </xf>
    <xf numFmtId="44" fontId="5" fillId="0" borderId="0" xfId="26" applyNumberFormat="1" applyFont="1" applyBorder="1" applyAlignment="1">
      <alignment horizontal="center" vertical="center"/>
    </xf>
    <xf numFmtId="44" fontId="5" fillId="0" borderId="13" xfId="26" applyNumberFormat="1" applyFont="1" applyBorder="1" applyAlignment="1">
      <alignment horizontal="center" vertical="center"/>
    </xf>
    <xf numFmtId="44" fontId="40" fillId="2" borderId="30" xfId="26" applyNumberFormat="1" applyFont="1" applyFill="1" applyBorder="1" applyAlignment="1">
      <alignment horizontal="center" vertical="center"/>
    </xf>
    <xf numFmtId="44" fontId="40" fillId="0" borderId="2" xfId="26" applyNumberFormat="1" applyFont="1" applyFill="1" applyBorder="1" applyAlignment="1">
      <alignment horizontal="center" vertical="center"/>
    </xf>
    <xf numFmtId="44" fontId="40" fillId="3" borderId="58" xfId="26" applyNumberFormat="1" applyFont="1" applyFill="1" applyBorder="1" applyAlignment="1">
      <alignment horizontal="center" vertical="center"/>
    </xf>
    <xf numFmtId="44" fontId="40" fillId="5" borderId="7" xfId="1" applyNumberFormat="1" applyFont="1" applyFill="1" applyBorder="1" applyAlignment="1">
      <alignment horizontal="center" vertical="center"/>
    </xf>
    <xf numFmtId="44" fontId="40" fillId="4" borderId="7" xfId="26" applyNumberFormat="1" applyFont="1" applyFill="1" applyBorder="1" applyAlignment="1">
      <alignment horizontal="center" vertical="center"/>
    </xf>
    <xf numFmtId="44" fontId="40" fillId="4" borderId="7" xfId="1" applyNumberFormat="1" applyFont="1" applyFill="1" applyBorder="1" applyAlignment="1">
      <alignment horizontal="center" vertical="center"/>
    </xf>
    <xf numFmtId="44" fontId="40" fillId="0" borderId="36" xfId="1" applyNumberFormat="1" applyFont="1" applyFill="1" applyBorder="1" applyAlignment="1">
      <alignment horizontal="center" vertical="center"/>
    </xf>
    <xf numFmtId="44" fontId="40" fillId="3" borderId="58" xfId="1" applyNumberFormat="1" applyFont="1" applyFill="1" applyBorder="1" applyAlignment="1">
      <alignment horizontal="center" vertical="center"/>
    </xf>
    <xf numFmtId="44" fontId="5" fillId="0" borderId="8" xfId="15" applyNumberFormat="1" applyFont="1" applyBorder="1" applyAlignment="1">
      <alignment horizontal="center" vertical="center"/>
    </xf>
    <xf numFmtId="1" fontId="40" fillId="0" borderId="0" xfId="15" applyNumberFormat="1" applyFont="1" applyAlignment="1">
      <alignment horizontal="center" vertical="center" wrapText="1"/>
    </xf>
    <xf numFmtId="0" fontId="38" fillId="0" borderId="8" xfId="26" applyFont="1" applyBorder="1" applyAlignment="1">
      <alignment horizontal="left" vertical="center" wrapText="1"/>
    </xf>
    <xf numFmtId="44" fontId="5" fillId="6" borderId="39" xfId="1" applyNumberFormat="1" applyFont="1" applyFill="1" applyBorder="1" applyAlignment="1">
      <alignment horizontal="center" vertical="center"/>
    </xf>
    <xf numFmtId="49" fontId="5" fillId="0" borderId="60" xfId="26" applyNumberFormat="1" applyFont="1" applyBorder="1" applyAlignment="1">
      <alignment horizontal="center" vertical="center"/>
    </xf>
    <xf numFmtId="49" fontId="40" fillId="32" borderId="1" xfId="26" applyNumberFormat="1" applyFont="1" applyFill="1" applyBorder="1" applyAlignment="1">
      <alignment horizontal="center" vertical="center"/>
    </xf>
    <xf numFmtId="44" fontId="40" fillId="32" borderId="58" xfId="26" applyNumberFormat="1" applyFont="1" applyFill="1" applyBorder="1" applyAlignment="1">
      <alignment horizontal="center" vertical="center"/>
    </xf>
    <xf numFmtId="0" fontId="40" fillId="0" borderId="61" xfId="15" applyFont="1" applyBorder="1" applyAlignment="1">
      <alignment horizontal="center" vertical="center"/>
    </xf>
    <xf numFmtId="0" fontId="40" fillId="5" borderId="1" xfId="15" applyFont="1" applyFill="1" applyBorder="1" applyAlignment="1">
      <alignment horizontal="left" vertical="center" wrapText="1"/>
    </xf>
    <xf numFmtId="0" fontId="40" fillId="5" borderId="2" xfId="15" applyFont="1" applyFill="1" applyBorder="1" applyAlignment="1">
      <alignment horizontal="center" vertical="center" wrapText="1"/>
    </xf>
    <xf numFmtId="2" fontId="40" fillId="5" borderId="7" xfId="15" applyNumberFormat="1" applyFont="1" applyFill="1" applyBorder="1" applyAlignment="1">
      <alignment horizontal="center" vertical="center"/>
    </xf>
    <xf numFmtId="0" fontId="5" fillId="0" borderId="59" xfId="15" applyBorder="1" applyAlignment="1">
      <alignment horizontal="center" vertical="center"/>
    </xf>
    <xf numFmtId="0" fontId="40" fillId="5" borderId="28" xfId="15" applyFont="1" applyFill="1" applyBorder="1" applyAlignment="1">
      <alignment horizontal="center" vertical="center"/>
    </xf>
    <xf numFmtId="0" fontId="40" fillId="5" borderId="2" xfId="15" applyFont="1" applyFill="1" applyBorder="1" applyAlignment="1">
      <alignment horizontal="left" vertical="center" wrapText="1"/>
    </xf>
    <xf numFmtId="1" fontId="40" fillId="5" borderId="2" xfId="15" applyNumberFormat="1" applyFont="1" applyFill="1" applyBorder="1" applyAlignment="1">
      <alignment horizontal="center" vertical="center" wrapText="1"/>
    </xf>
    <xf numFmtId="44" fontId="40" fillId="5" borderId="7" xfId="15" applyNumberFormat="1" applyFont="1" applyFill="1" applyBorder="1" applyAlignment="1">
      <alignment horizontal="center" vertical="center"/>
    </xf>
    <xf numFmtId="0" fontId="5" fillId="0" borderId="33" xfId="15" applyBorder="1" applyAlignment="1">
      <alignment horizontal="center" vertical="center"/>
    </xf>
    <xf numFmtId="0" fontId="5" fillId="0" borderId="61" xfId="15" applyBorder="1" applyAlignment="1">
      <alignment horizontal="center" vertical="center"/>
    </xf>
    <xf numFmtId="0" fontId="40" fillId="5" borderId="1" xfId="15" applyFont="1" applyFill="1" applyBorder="1" applyAlignment="1">
      <alignment horizontal="center" vertical="center"/>
    </xf>
    <xf numFmtId="2" fontId="5" fillId="5" borderId="7" xfId="15" applyNumberFormat="1" applyFill="1" applyBorder="1" applyAlignment="1">
      <alignment horizontal="center" vertical="center"/>
    </xf>
    <xf numFmtId="0" fontId="5" fillId="0" borderId="53" xfId="15" applyBorder="1" applyAlignment="1">
      <alignment horizontal="center" vertical="center"/>
    </xf>
    <xf numFmtId="44" fontId="40" fillId="32" borderId="7" xfId="26" applyNumberFormat="1" applyFont="1" applyFill="1" applyBorder="1" applyAlignment="1">
      <alignment horizontal="center" vertical="center"/>
    </xf>
    <xf numFmtId="49" fontId="40" fillId="0" borderId="1" xfId="26" applyNumberFormat="1" applyFont="1" applyBorder="1" applyAlignment="1">
      <alignment horizontal="center" vertical="center"/>
    </xf>
    <xf numFmtId="44" fontId="40" fillId="0" borderId="58" xfId="26" applyNumberFormat="1" applyFont="1" applyBorder="1" applyAlignment="1">
      <alignment horizontal="center" vertical="center"/>
    </xf>
    <xf numFmtId="49" fontId="40" fillId="31" borderId="1" xfId="26" applyNumberFormat="1" applyFont="1" applyFill="1" applyBorder="1" applyAlignment="1">
      <alignment horizontal="center" vertical="center"/>
    </xf>
    <xf numFmtId="0" fontId="5" fillId="0" borderId="0" xfId="26" applyFill="1"/>
    <xf numFmtId="0" fontId="5" fillId="3" borderId="8" xfId="0" applyFont="1" applyFill="1" applyBorder="1" applyAlignment="1">
      <alignment vertical="center" wrapText="1"/>
    </xf>
    <xf numFmtId="49" fontId="5" fillId="0" borderId="8" xfId="36" applyNumberFormat="1" applyFont="1" applyBorder="1" applyAlignment="1">
      <alignment horizontal="center" vertical="center"/>
    </xf>
    <xf numFmtId="171" fontId="5" fillId="0" borderId="18" xfId="36" applyNumberFormat="1" applyFont="1" applyBorder="1" applyAlignment="1">
      <alignment horizontal="center" vertical="center"/>
    </xf>
    <xf numFmtId="44" fontId="5" fillId="33" borderId="7" xfId="26" applyNumberFormat="1" applyFont="1" applyFill="1" applyBorder="1" applyAlignment="1">
      <alignment horizontal="center" vertical="center"/>
    </xf>
    <xf numFmtId="44" fontId="5" fillId="33" borderId="7" xfId="0" applyNumberFormat="1" applyFont="1" applyFill="1" applyBorder="1" applyAlignment="1">
      <alignment horizontal="center" vertical="center"/>
    </xf>
    <xf numFmtId="0" fontId="5" fillId="0" borderId="35"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26" applyFont="1" applyBorder="1" applyAlignment="1">
      <alignment horizontal="left" vertical="center" wrapText="1"/>
    </xf>
    <xf numFmtId="0" fontId="5" fillId="0" borderId="0" xfId="24" applyFont="1" applyBorder="1" applyAlignment="1">
      <alignment vertical="center" wrapText="1"/>
    </xf>
    <xf numFmtId="0" fontId="5" fillId="0" borderId="8" xfId="0" applyFont="1" applyBorder="1" applyAlignment="1">
      <alignment horizontal="left" vertical="center" wrapText="1" shrinkToFit="1"/>
    </xf>
    <xf numFmtId="0" fontId="5" fillId="0" borderId="8" xfId="0" applyFont="1" applyBorder="1" applyAlignment="1">
      <alignment vertical="center" wrapText="1"/>
    </xf>
    <xf numFmtId="0" fontId="5" fillId="0"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0" borderId="8" xfId="24" applyFont="1" applyFill="1" applyBorder="1" applyAlignment="1">
      <alignment horizontal="left" vertical="center" wrapText="1"/>
    </xf>
    <xf numFmtId="0" fontId="5" fillId="0" borderId="8" xfId="24" applyFont="1" applyBorder="1" applyAlignment="1">
      <alignment vertical="center" wrapText="1"/>
    </xf>
    <xf numFmtId="0" fontId="5" fillId="0" borderId="8" xfId="0" applyFont="1" applyBorder="1" applyAlignment="1">
      <alignment vertical="center" wrapText="1" shrinkToFit="1"/>
    </xf>
    <xf numFmtId="0" fontId="5" fillId="0" borderId="8" xfId="24" applyFont="1" applyFill="1" applyBorder="1" applyAlignment="1">
      <alignment vertical="center" wrapText="1"/>
    </xf>
    <xf numFmtId="0" fontId="5" fillId="0" borderId="54" xfId="0" applyFont="1" applyBorder="1" applyAlignment="1">
      <alignment vertical="center" wrapText="1"/>
    </xf>
    <xf numFmtId="0" fontId="5" fillId="0" borderId="8" xfId="0" applyFont="1" applyBorder="1" applyAlignment="1" applyProtection="1">
      <alignment horizontal="left" vertical="center" wrapText="1"/>
    </xf>
    <xf numFmtId="0" fontId="5" fillId="0" borderId="54" xfId="0" applyFont="1" applyBorder="1" applyAlignment="1">
      <alignment horizontal="left" vertical="center" wrapText="1"/>
    </xf>
    <xf numFmtId="0" fontId="5" fillId="0" borderId="8" xfId="36" applyFont="1" applyBorder="1" applyAlignment="1">
      <alignment horizontal="left" vertical="center" wrapText="1"/>
    </xf>
    <xf numFmtId="0" fontId="5" fillId="0" borderId="8" xfId="26" applyFont="1" applyBorder="1" applyAlignment="1">
      <alignment horizontal="left" vertical="center" wrapText="1" shrinkToFit="1"/>
    </xf>
    <xf numFmtId="0" fontId="5" fillId="0" borderId="54" xfId="26" applyFont="1" applyBorder="1" applyAlignment="1">
      <alignment horizontal="left" vertical="center" wrapText="1"/>
    </xf>
    <xf numFmtId="0" fontId="5" fillId="0" borderId="0" xfId="0" applyFont="1" applyAlignment="1">
      <alignment vertical="center"/>
    </xf>
    <xf numFmtId="0" fontId="5" fillId="0" borderId="0" xfId="0" applyFont="1" applyFill="1" applyAlignment="1">
      <alignment vertical="center"/>
    </xf>
    <xf numFmtId="0" fontId="5" fillId="0" borderId="0" xfId="24" applyFont="1" applyFill="1" applyBorder="1" applyAlignment="1">
      <alignment vertical="center" wrapText="1"/>
    </xf>
    <xf numFmtId="44" fontId="5" fillId="3" borderId="34" xfId="1" applyNumberFormat="1" applyFont="1" applyFill="1" applyBorder="1" applyAlignment="1">
      <alignment horizontal="right" vertical="center"/>
    </xf>
    <xf numFmtId="0" fontId="40" fillId="0" borderId="0" xfId="0" applyFont="1" applyAlignment="1">
      <alignment vertical="center" wrapText="1"/>
    </xf>
    <xf numFmtId="0" fontId="5" fillId="0" borderId="0" xfId="0" applyFont="1" applyAlignment="1">
      <alignment horizontal="center" vertical="center" wrapText="1"/>
    </xf>
    <xf numFmtId="2" fontId="5" fillId="0" borderId="0" xfId="0" applyNumberFormat="1" applyFont="1" applyAlignment="1">
      <alignment horizontal="center" vertical="center" wrapText="1"/>
    </xf>
    <xf numFmtId="44" fontId="5" fillId="0" borderId="0" xfId="0" applyNumberFormat="1" applyFont="1" applyAlignment="1">
      <alignment horizontal="center" vertical="center" wrapText="1"/>
    </xf>
    <xf numFmtId="0" fontId="40" fillId="2" borderId="29" xfId="0" applyFont="1" applyFill="1" applyBorder="1" applyAlignment="1">
      <alignment horizontal="center" vertical="center" wrapText="1"/>
    </xf>
    <xf numFmtId="2" fontId="40" fillId="2" borderId="29" xfId="0" applyNumberFormat="1" applyFont="1" applyFill="1" applyBorder="1" applyAlignment="1">
      <alignment horizontal="center" vertical="center" wrapText="1"/>
    </xf>
    <xf numFmtId="44" fontId="40" fillId="2" borderId="29" xfId="1"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2" fontId="40" fillId="0" borderId="2" xfId="0" applyNumberFormat="1" applyFont="1" applyFill="1" applyBorder="1" applyAlignment="1">
      <alignment horizontal="center" vertical="center" wrapText="1"/>
    </xf>
    <xf numFmtId="44" fontId="40" fillId="0" borderId="2" xfId="1" applyNumberFormat="1" applyFont="1" applyFill="1" applyBorder="1" applyAlignment="1">
      <alignment horizontal="center" vertical="center" wrapText="1"/>
    </xf>
    <xf numFmtId="0" fontId="40" fillId="33" borderId="1" xfId="0" applyFont="1" applyFill="1" applyBorder="1" applyAlignment="1">
      <alignment horizontal="left" vertical="center" wrapText="1"/>
    </xf>
    <xf numFmtId="0" fontId="5" fillId="33" borderId="2" xfId="0" applyFont="1" applyFill="1" applyBorder="1" applyAlignment="1">
      <alignment horizontal="center" vertical="center" wrapText="1"/>
    </xf>
    <xf numFmtId="2" fontId="5" fillId="33" borderId="2" xfId="0" applyNumberFormat="1" applyFont="1" applyFill="1" applyBorder="1" applyAlignment="1">
      <alignment horizontal="center" vertical="center" wrapText="1"/>
    </xf>
    <xf numFmtId="44" fontId="5" fillId="33" borderId="2" xfId="0" applyNumberFormat="1" applyFont="1" applyFill="1" applyBorder="1" applyAlignment="1">
      <alignment horizontal="center" vertical="center" wrapText="1"/>
    </xf>
    <xf numFmtId="0" fontId="5" fillId="0" borderId="35" xfId="0" applyFont="1" applyBorder="1" applyAlignment="1">
      <alignment horizontal="center" vertical="center" wrapText="1"/>
    </xf>
    <xf numFmtId="2" fontId="5" fillId="0" borderId="35" xfId="0" applyNumberFormat="1" applyFont="1" applyBorder="1" applyAlignment="1">
      <alignment horizontal="center" vertical="center" wrapText="1"/>
    </xf>
    <xf numFmtId="44" fontId="5" fillId="0" borderId="35" xfId="1" applyNumberFormat="1" applyFont="1" applyBorder="1" applyAlignment="1">
      <alignment horizontal="center" vertical="center" wrapText="1"/>
    </xf>
    <xf numFmtId="0" fontId="5" fillId="0" borderId="8" xfId="0" applyFont="1" applyBorder="1" applyAlignment="1">
      <alignment horizontal="center" vertical="center" wrapText="1"/>
    </xf>
    <xf numFmtId="2" fontId="5" fillId="0" borderId="8" xfId="0" applyNumberFormat="1" applyFont="1" applyBorder="1" applyAlignment="1">
      <alignment horizontal="center" vertical="center" wrapText="1"/>
    </xf>
    <xf numFmtId="44" fontId="5" fillId="0" borderId="8" xfId="1"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0" fontId="5" fillId="0" borderId="8" xfId="26" applyFont="1" applyBorder="1" applyAlignment="1">
      <alignment horizontal="center" vertical="center" wrapText="1"/>
    </xf>
    <xf numFmtId="0" fontId="40" fillId="3" borderId="36" xfId="0" applyFont="1" applyFill="1" applyBorder="1" applyAlignment="1">
      <alignment horizontal="left" vertical="center" wrapText="1"/>
    </xf>
    <xf numFmtId="0" fontId="40" fillId="3" borderId="36" xfId="0" applyFont="1" applyFill="1" applyBorder="1" applyAlignment="1">
      <alignment horizontal="center" vertical="center" wrapText="1"/>
    </xf>
    <xf numFmtId="2" fontId="43" fillId="3" borderId="36" xfId="0" applyNumberFormat="1" applyFont="1" applyFill="1" applyBorder="1" applyAlignment="1">
      <alignment horizontal="center" vertical="center" wrapText="1"/>
    </xf>
    <xf numFmtId="44" fontId="40" fillId="3" borderId="36" xfId="1" applyNumberFormat="1" applyFont="1" applyFill="1" applyBorder="1" applyAlignment="1">
      <alignment horizontal="center" vertical="center" wrapText="1"/>
    </xf>
    <xf numFmtId="0" fontId="40" fillId="5" borderId="1" xfId="0" applyFont="1" applyFill="1" applyBorder="1" applyAlignment="1">
      <alignment horizontal="left" vertical="center" wrapText="1"/>
    </xf>
    <xf numFmtId="0" fontId="5" fillId="5" borderId="2" xfId="0" applyFont="1" applyFill="1" applyBorder="1" applyAlignment="1">
      <alignment horizontal="center" vertical="center" wrapText="1"/>
    </xf>
    <xf numFmtId="2" fontId="46" fillId="5" borderId="2" xfId="0" applyNumberFormat="1" applyFont="1" applyFill="1" applyBorder="1" applyAlignment="1">
      <alignment horizontal="center" vertical="center" wrapText="1"/>
    </xf>
    <xf numFmtId="44" fontId="5" fillId="5" borderId="2" xfId="1" applyNumberFormat="1" applyFont="1" applyFill="1" applyBorder="1" applyAlignment="1">
      <alignment horizontal="center" vertical="center" wrapText="1"/>
    </xf>
    <xf numFmtId="0" fontId="5" fillId="0" borderId="18" xfId="0" applyFont="1" applyBorder="1" applyAlignment="1">
      <alignment horizontal="center" vertical="center" wrapText="1"/>
    </xf>
    <xf numFmtId="2" fontId="46" fillId="0" borderId="18" xfId="0" applyNumberFormat="1" applyFont="1" applyBorder="1" applyAlignment="1">
      <alignment horizontal="center" vertical="center" wrapText="1"/>
    </xf>
    <xf numFmtId="44" fontId="5" fillId="0" borderId="18" xfId="1" applyNumberFormat="1" applyFont="1" applyBorder="1" applyAlignment="1">
      <alignment horizontal="center" vertical="center" wrapText="1"/>
    </xf>
    <xf numFmtId="2" fontId="46" fillId="0" borderId="8" xfId="0" applyNumberFormat="1" applyFont="1" applyBorder="1" applyAlignment="1">
      <alignment horizontal="center" vertical="center" wrapText="1"/>
    </xf>
    <xf numFmtId="0" fontId="5" fillId="0" borderId="8" xfId="0" applyFont="1" applyFill="1" applyBorder="1" applyAlignment="1">
      <alignment horizontal="center" vertical="center" wrapText="1"/>
    </xf>
    <xf numFmtId="2" fontId="46" fillId="0" borderId="8" xfId="0" applyNumberFormat="1" applyFont="1" applyFill="1" applyBorder="1" applyAlignment="1">
      <alignment horizontal="center" vertical="center" wrapText="1"/>
    </xf>
    <xf numFmtId="44" fontId="5" fillId="0" borderId="8" xfId="1"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0" fontId="5" fillId="0" borderId="54" xfId="26" applyFont="1" applyBorder="1" applyAlignment="1">
      <alignment horizontal="center" vertical="center" wrapText="1"/>
    </xf>
    <xf numFmtId="2" fontId="5" fillId="0" borderId="54" xfId="0" applyNumberFormat="1" applyFont="1" applyBorder="1" applyAlignment="1">
      <alignment horizontal="center" vertical="center" wrapText="1"/>
    </xf>
    <xf numFmtId="0" fontId="40" fillId="5" borderId="52" xfId="0" applyFont="1" applyFill="1" applyBorder="1" applyAlignment="1">
      <alignment horizontal="left" vertical="center" wrapText="1"/>
    </xf>
    <xf numFmtId="0" fontId="40" fillId="5" borderId="13" xfId="0" applyFont="1" applyFill="1" applyBorder="1" applyAlignment="1">
      <alignment horizontal="center" vertical="center" wrapText="1"/>
    </xf>
    <xf numFmtId="2" fontId="43" fillId="5" borderId="13" xfId="0" applyNumberFormat="1" applyFont="1" applyFill="1" applyBorder="1" applyAlignment="1">
      <alignment horizontal="center" vertical="center" wrapText="1"/>
    </xf>
    <xf numFmtId="44" fontId="40" fillId="5" borderId="13" xfId="1" applyNumberFormat="1" applyFont="1" applyFill="1" applyBorder="1" applyAlignment="1">
      <alignment horizontal="center" vertical="center" wrapText="1"/>
    </xf>
    <xf numFmtId="0" fontId="40" fillId="3" borderId="0" xfId="0" applyFont="1" applyFill="1" applyBorder="1" applyAlignment="1">
      <alignment horizontal="left" vertical="center" wrapText="1"/>
    </xf>
    <xf numFmtId="0" fontId="40" fillId="3" borderId="0" xfId="0" applyFont="1" applyFill="1" applyBorder="1" applyAlignment="1">
      <alignment horizontal="center" vertical="center" wrapText="1"/>
    </xf>
    <xf numFmtId="2" fontId="43" fillId="3" borderId="0" xfId="0" applyNumberFormat="1" applyFont="1" applyFill="1" applyBorder="1" applyAlignment="1">
      <alignment horizontal="center" vertical="center" wrapText="1"/>
    </xf>
    <xf numFmtId="44" fontId="40" fillId="3" borderId="0" xfId="1"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2" fontId="46" fillId="4" borderId="2" xfId="0" applyNumberFormat="1" applyFont="1" applyFill="1" applyBorder="1" applyAlignment="1">
      <alignment horizontal="center" vertical="center" wrapText="1"/>
    </xf>
    <xf numFmtId="44" fontId="5" fillId="4" borderId="2" xfId="0" applyNumberFormat="1" applyFont="1" applyFill="1" applyBorder="1" applyAlignment="1">
      <alignment horizontal="center" vertical="center" wrapText="1"/>
    </xf>
    <xf numFmtId="0" fontId="5" fillId="0" borderId="56" xfId="0" applyFont="1" applyBorder="1" applyAlignment="1">
      <alignment horizontal="center" vertical="center" wrapText="1"/>
    </xf>
    <xf numFmtId="2" fontId="46" fillId="0" borderId="56" xfId="0" applyNumberFormat="1" applyFont="1" applyBorder="1" applyAlignment="1">
      <alignment horizontal="center" vertical="center" wrapText="1"/>
    </xf>
    <xf numFmtId="44" fontId="5" fillId="0" borderId="56" xfId="1" applyNumberFormat="1" applyFont="1" applyBorder="1" applyAlignment="1">
      <alignment horizontal="center" vertical="center" wrapText="1"/>
    </xf>
    <xf numFmtId="0" fontId="5" fillId="0" borderId="8" xfId="0" applyFont="1" applyBorder="1" applyAlignment="1" applyProtection="1">
      <alignment horizontal="center" vertical="center" wrapText="1"/>
    </xf>
    <xf numFmtId="2" fontId="5" fillId="0" borderId="8" xfId="0" applyNumberFormat="1" applyFont="1" applyBorder="1" applyAlignment="1" applyProtection="1">
      <alignment horizontal="center" vertical="center" wrapText="1"/>
    </xf>
    <xf numFmtId="44" fontId="5" fillId="0" borderId="8" xfId="0" applyNumberFormat="1" applyFont="1" applyBorder="1" applyAlignment="1" applyProtection="1">
      <alignment horizontal="center" vertical="center" wrapText="1"/>
    </xf>
    <xf numFmtId="2" fontId="5" fillId="0" borderId="6" xfId="0" applyNumberFormat="1" applyFont="1" applyBorder="1" applyAlignment="1">
      <alignment horizontal="center" vertical="center" wrapText="1"/>
    </xf>
    <xf numFmtId="2" fontId="46" fillId="0" borderId="8" xfId="0" applyNumberFormat="1" applyFont="1" applyBorder="1" applyAlignment="1" applyProtection="1">
      <alignment horizontal="center" vertical="center" wrapText="1"/>
    </xf>
    <xf numFmtId="0" fontId="5" fillId="0" borderId="54" xfId="0" applyFont="1" applyBorder="1" applyAlignment="1">
      <alignment horizontal="center" vertical="center" wrapText="1"/>
    </xf>
    <xf numFmtId="0" fontId="40" fillId="4" borderId="52" xfId="0" applyFont="1" applyFill="1" applyBorder="1" applyAlignment="1">
      <alignment horizontal="left" vertical="center" wrapText="1"/>
    </xf>
    <xf numFmtId="0" fontId="40" fillId="4" borderId="13" xfId="0" applyFont="1" applyFill="1" applyBorder="1" applyAlignment="1">
      <alignment horizontal="center" vertical="center" wrapText="1"/>
    </xf>
    <xf numFmtId="2" fontId="43" fillId="4" borderId="13" xfId="0" applyNumberFormat="1" applyFont="1" applyFill="1" applyBorder="1" applyAlignment="1">
      <alignment horizontal="center" vertical="center" wrapText="1"/>
    </xf>
    <xf numFmtId="44" fontId="40" fillId="4" borderId="13" xfId="1" applyNumberFormat="1" applyFont="1" applyFill="1" applyBorder="1" applyAlignment="1">
      <alignment horizontal="center" vertical="center" wrapText="1"/>
    </xf>
    <xf numFmtId="0" fontId="40" fillId="6" borderId="1" xfId="0" applyFont="1" applyFill="1" applyBorder="1" applyAlignment="1">
      <alignment horizontal="left" vertical="center" wrapText="1"/>
    </xf>
    <xf numFmtId="0" fontId="5" fillId="6" borderId="2" xfId="0" applyFont="1" applyFill="1" applyBorder="1" applyAlignment="1">
      <alignment horizontal="center" vertical="center" wrapText="1"/>
    </xf>
    <xf numFmtId="2" fontId="46" fillId="6" borderId="2" xfId="0" applyNumberFormat="1" applyFont="1" applyFill="1" applyBorder="1" applyAlignment="1">
      <alignment horizontal="center" vertical="center" wrapText="1"/>
    </xf>
    <xf numFmtId="44" fontId="5" fillId="6" borderId="2" xfId="1" applyNumberFormat="1" applyFont="1" applyFill="1" applyBorder="1" applyAlignment="1">
      <alignment horizontal="center" vertical="center" wrapText="1"/>
    </xf>
    <xf numFmtId="2" fontId="5" fillId="0" borderId="8" xfId="36" applyNumberFormat="1" applyFont="1" applyBorder="1" applyAlignment="1">
      <alignment horizontal="center" vertical="center" wrapText="1"/>
    </xf>
    <xf numFmtId="0" fontId="40" fillId="6" borderId="52" xfId="0" applyFont="1" applyFill="1" applyBorder="1" applyAlignment="1">
      <alignment horizontal="left" vertical="center" wrapText="1"/>
    </xf>
    <xf numFmtId="0" fontId="40" fillId="6" borderId="13" xfId="0" applyFont="1" applyFill="1" applyBorder="1" applyAlignment="1">
      <alignment horizontal="center" vertical="center" wrapText="1"/>
    </xf>
    <xf numFmtId="2" fontId="43" fillId="6" borderId="13" xfId="0" applyNumberFormat="1" applyFont="1" applyFill="1" applyBorder="1" applyAlignment="1">
      <alignment horizontal="center" vertical="center" wrapText="1"/>
    </xf>
    <xf numFmtId="44" fontId="40" fillId="6" borderId="13" xfId="1" applyNumberFormat="1" applyFont="1" applyFill="1" applyBorder="1" applyAlignment="1">
      <alignment horizontal="center" vertical="center" wrapText="1"/>
    </xf>
    <xf numFmtId="0" fontId="5" fillId="0" borderId="0" xfId="0" applyFont="1" applyAlignment="1">
      <alignment vertical="center" wrapText="1"/>
    </xf>
    <xf numFmtId="2" fontId="46" fillId="0" borderId="0" xfId="0" applyNumberFormat="1" applyFont="1" applyAlignment="1">
      <alignment horizontal="center" vertical="center" wrapText="1"/>
    </xf>
    <xf numFmtId="0" fontId="40" fillId="31" borderId="44" xfId="0" applyFont="1" applyFill="1" applyBorder="1" applyAlignment="1">
      <alignment horizontal="left" vertical="center" wrapText="1"/>
    </xf>
    <xf numFmtId="0" fontId="40" fillId="31" borderId="2" xfId="0" applyFont="1" applyFill="1" applyBorder="1" applyAlignment="1">
      <alignment horizontal="center" vertical="center" wrapText="1"/>
    </xf>
    <xf numFmtId="2" fontId="40" fillId="31" borderId="2" xfId="0" applyNumberFormat="1" applyFont="1" applyFill="1" applyBorder="1" applyAlignment="1">
      <alignment horizontal="center" vertical="center" wrapText="1"/>
    </xf>
    <xf numFmtId="44" fontId="40" fillId="31" borderId="2" xfId="1" applyNumberFormat="1" applyFont="1" applyFill="1" applyBorder="1" applyAlignment="1">
      <alignment horizontal="center" vertical="center" wrapText="1"/>
    </xf>
    <xf numFmtId="0" fontId="5" fillId="0" borderId="0" xfId="26" applyFont="1" applyAlignment="1">
      <alignment vertical="center"/>
    </xf>
    <xf numFmtId="0" fontId="6" fillId="0" borderId="0" xfId="26" applyFont="1" applyAlignment="1">
      <alignment vertical="center"/>
    </xf>
    <xf numFmtId="0" fontId="5" fillId="0" borderId="0" xfId="26" applyFont="1" applyFill="1" applyAlignment="1">
      <alignment vertical="center"/>
    </xf>
    <xf numFmtId="0" fontId="6" fillId="0" borderId="0" xfId="26" applyFont="1" applyFill="1" applyAlignment="1">
      <alignment vertical="center"/>
    </xf>
    <xf numFmtId="0" fontId="5" fillId="0" borderId="8" xfId="0" applyFont="1" applyBorder="1" applyAlignment="1" applyProtection="1">
      <alignment horizontal="left" vertical="center" wrapText="1"/>
      <protection locked="0"/>
    </xf>
    <xf numFmtId="171" fontId="5" fillId="0" borderId="34" xfId="0" applyNumberFormat="1" applyFont="1" applyBorder="1" applyAlignment="1">
      <alignment horizontal="right" vertical="center"/>
    </xf>
    <xf numFmtId="0" fontId="5" fillId="0" borderId="8" xfId="24" quotePrefix="1" applyFont="1" applyFill="1" applyBorder="1" applyAlignment="1">
      <alignment vertical="center" wrapText="1"/>
    </xf>
    <xf numFmtId="0" fontId="6" fillId="0" borderId="8" xfId="24" applyFont="1" applyFill="1" applyBorder="1" applyAlignment="1">
      <alignment horizontal="left" vertical="center" wrapText="1"/>
    </xf>
    <xf numFmtId="0" fontId="5" fillId="0" borderId="49" xfId="24" applyFill="1" applyBorder="1" applyAlignment="1">
      <alignment horizontal="left" vertical="center" wrapText="1"/>
    </xf>
    <xf numFmtId="0" fontId="5" fillId="0" borderId="8" xfId="24" quotePrefix="1" applyFont="1" applyFill="1" applyBorder="1" applyAlignment="1">
      <alignment horizontal="left" vertical="center" wrapText="1"/>
    </xf>
    <xf numFmtId="0" fontId="5" fillId="0" borderId="62" xfId="24" applyFill="1" applyBorder="1" applyAlignment="1">
      <alignment vertical="center" wrapText="1"/>
    </xf>
    <xf numFmtId="0" fontId="6" fillId="0" borderId="62" xfId="24" applyFont="1" applyFill="1" applyBorder="1" applyAlignment="1">
      <alignment vertical="center" wrapText="1"/>
    </xf>
    <xf numFmtId="49" fontId="5" fillId="0" borderId="8" xfId="36" applyNumberFormat="1" applyFont="1" applyBorder="1" applyAlignment="1">
      <alignment horizontal="left" vertical="center" wrapText="1"/>
    </xf>
    <xf numFmtId="0" fontId="37" fillId="0" borderId="0" xfId="26" applyFont="1" applyAlignment="1">
      <alignment vertical="center"/>
    </xf>
    <xf numFmtId="0" fontId="47" fillId="0" borderId="8" xfId="15" applyFont="1" applyBorder="1" applyAlignment="1">
      <alignment vertical="center" wrapText="1"/>
    </xf>
    <xf numFmtId="0" fontId="40" fillId="0" borderId="0" xfId="15" applyFont="1" applyAlignment="1">
      <alignment vertical="center" wrapText="1"/>
    </xf>
    <xf numFmtId="0" fontId="5" fillId="0" borderId="8" xfId="15" applyFont="1" applyBorder="1" applyAlignment="1">
      <alignment vertical="center" wrapText="1"/>
    </xf>
    <xf numFmtId="0" fontId="40" fillId="0" borderId="0" xfId="26" applyFont="1" applyAlignment="1">
      <alignment vertical="center" wrapText="1"/>
    </xf>
    <xf numFmtId="0" fontId="5" fillId="0" borderId="0" xfId="26" applyFont="1" applyAlignment="1">
      <alignment horizontal="center" vertical="center" wrapText="1"/>
    </xf>
    <xf numFmtId="2" fontId="5" fillId="0" borderId="0" xfId="26" applyNumberFormat="1" applyFont="1" applyAlignment="1">
      <alignment horizontal="center" vertical="center" wrapText="1"/>
    </xf>
    <xf numFmtId="44" fontId="5" fillId="0" borderId="0" xfId="26" applyNumberFormat="1" applyFont="1" applyAlignment="1">
      <alignment horizontal="center" vertical="center" wrapText="1"/>
    </xf>
    <xf numFmtId="0" fontId="40" fillId="2" borderId="29" xfId="26" applyFont="1" applyFill="1" applyBorder="1" applyAlignment="1">
      <alignment horizontal="center" vertical="center" wrapText="1"/>
    </xf>
    <xf numFmtId="2" fontId="40" fillId="2" borderId="29" xfId="26" applyNumberFormat="1" applyFont="1" applyFill="1" applyBorder="1" applyAlignment="1">
      <alignment horizontal="center" vertical="center" wrapText="1"/>
    </xf>
    <xf numFmtId="0" fontId="40" fillId="0" borderId="2" xfId="26" applyFont="1" applyFill="1" applyBorder="1" applyAlignment="1">
      <alignment horizontal="center" vertical="center" wrapText="1"/>
    </xf>
    <xf numFmtId="2" fontId="40" fillId="0" borderId="2" xfId="26" applyNumberFormat="1" applyFont="1" applyFill="1" applyBorder="1" applyAlignment="1">
      <alignment horizontal="center" vertical="center" wrapText="1"/>
    </xf>
    <xf numFmtId="0" fontId="40" fillId="33" borderId="1" xfId="26" applyFont="1" applyFill="1" applyBorder="1" applyAlignment="1">
      <alignment horizontal="left" vertical="center" wrapText="1"/>
    </xf>
    <xf numFmtId="0" fontId="5" fillId="33" borderId="2" xfId="26" applyFont="1" applyFill="1" applyBorder="1" applyAlignment="1">
      <alignment horizontal="center" vertical="center" wrapText="1"/>
    </xf>
    <xf numFmtId="2" fontId="5" fillId="33" borderId="2" xfId="26" applyNumberFormat="1" applyFont="1" applyFill="1" applyBorder="1" applyAlignment="1">
      <alignment horizontal="center" vertical="center" wrapText="1"/>
    </xf>
    <xf numFmtId="44" fontId="5" fillId="33" borderId="2" xfId="26" applyNumberFormat="1" applyFont="1" applyFill="1" applyBorder="1" applyAlignment="1">
      <alignment horizontal="center" vertical="center" wrapText="1"/>
    </xf>
    <xf numFmtId="0" fontId="5" fillId="0" borderId="35" xfId="26" applyFont="1" applyBorder="1" applyAlignment="1">
      <alignment horizontal="center" vertical="center" wrapText="1"/>
    </xf>
    <xf numFmtId="2" fontId="5" fillId="0" borderId="35" xfId="26" applyNumberFormat="1" applyFont="1" applyBorder="1" applyAlignment="1">
      <alignment horizontal="center" vertical="center" wrapText="1"/>
    </xf>
    <xf numFmtId="0" fontId="40" fillId="3" borderId="36" xfId="26" applyFont="1" applyFill="1" applyBorder="1" applyAlignment="1">
      <alignment horizontal="left" vertical="center" wrapText="1"/>
    </xf>
    <xf numFmtId="0" fontId="40" fillId="3" borderId="36" xfId="26" applyFont="1" applyFill="1" applyBorder="1" applyAlignment="1">
      <alignment horizontal="center" vertical="center" wrapText="1"/>
    </xf>
    <xf numFmtId="2" fontId="40" fillId="3" borderId="36" xfId="26" applyNumberFormat="1" applyFont="1" applyFill="1" applyBorder="1" applyAlignment="1">
      <alignment horizontal="center" vertical="center" wrapText="1"/>
    </xf>
    <xf numFmtId="0" fontId="40" fillId="5" borderId="1" xfId="26" applyFont="1" applyFill="1" applyBorder="1" applyAlignment="1">
      <alignment horizontal="left" vertical="center" wrapText="1"/>
    </xf>
    <xf numFmtId="0" fontId="5" fillId="5" borderId="2" xfId="26" applyFont="1" applyFill="1" applyBorder="1" applyAlignment="1">
      <alignment horizontal="center" vertical="center" wrapText="1"/>
    </xf>
    <xf numFmtId="2" fontId="5" fillId="5" borderId="2" xfId="26" applyNumberFormat="1" applyFont="1" applyFill="1" applyBorder="1" applyAlignment="1">
      <alignment horizontal="center" vertical="center" wrapText="1"/>
    </xf>
    <xf numFmtId="0" fontId="5" fillId="0" borderId="18" xfId="26" applyFont="1" applyBorder="1" applyAlignment="1">
      <alignment horizontal="center" vertical="center" wrapText="1"/>
    </xf>
    <xf numFmtId="2" fontId="5" fillId="0" borderId="18" xfId="26" applyNumberFormat="1" applyFont="1" applyBorder="1" applyAlignment="1">
      <alignment horizontal="center" vertical="center" wrapText="1"/>
    </xf>
    <xf numFmtId="0" fontId="40" fillId="5" borderId="44" xfId="26" applyFont="1" applyFill="1" applyBorder="1" applyAlignment="1">
      <alignment horizontal="left" vertical="center" wrapText="1"/>
    </xf>
    <xf numFmtId="0" fontId="40" fillId="5" borderId="2" xfId="26" applyFont="1" applyFill="1" applyBorder="1" applyAlignment="1">
      <alignment horizontal="center" vertical="center" wrapText="1"/>
    </xf>
    <xf numFmtId="2" fontId="40" fillId="5" borderId="2" xfId="26" applyNumberFormat="1" applyFont="1" applyFill="1" applyBorder="1" applyAlignment="1">
      <alignment horizontal="center" vertical="center" wrapText="1"/>
    </xf>
    <xf numFmtId="44" fontId="40" fillId="5" borderId="2" xfId="1" applyNumberFormat="1" applyFont="1" applyFill="1" applyBorder="1" applyAlignment="1">
      <alignment horizontal="center" vertical="center" wrapText="1"/>
    </xf>
    <xf numFmtId="0" fontId="40" fillId="3" borderId="0" xfId="26" applyFont="1" applyFill="1" applyAlignment="1">
      <alignment horizontal="left" vertical="center" wrapText="1"/>
    </xf>
    <xf numFmtId="0" fontId="40" fillId="3" borderId="0" xfId="26" applyFont="1" applyFill="1" applyAlignment="1">
      <alignment horizontal="center" vertical="center" wrapText="1"/>
    </xf>
    <xf numFmtId="2" fontId="40" fillId="3" borderId="0" xfId="26" applyNumberFormat="1" applyFont="1" applyFill="1" applyAlignment="1">
      <alignment horizontal="center" vertical="center" wrapText="1"/>
    </xf>
    <xf numFmtId="0" fontId="5" fillId="4" borderId="2" xfId="26" applyFont="1" applyFill="1" applyBorder="1" applyAlignment="1">
      <alignment horizontal="center" vertical="center" wrapText="1"/>
    </xf>
    <xf numFmtId="2" fontId="5" fillId="4" borderId="2" xfId="26" applyNumberFormat="1" applyFont="1" applyFill="1" applyBorder="1" applyAlignment="1">
      <alignment horizontal="center" vertical="center" wrapText="1"/>
    </xf>
    <xf numFmtId="44" fontId="5" fillId="4" borderId="2" xfId="26" applyNumberFormat="1" applyFont="1" applyFill="1" applyBorder="1" applyAlignment="1">
      <alignment horizontal="center" vertical="center" wrapText="1"/>
    </xf>
    <xf numFmtId="2" fontId="5" fillId="0" borderId="8" xfId="26" applyNumberFormat="1" applyFont="1" applyBorder="1" applyAlignment="1">
      <alignment horizontal="center" vertical="center" wrapText="1"/>
    </xf>
    <xf numFmtId="44" fontId="5" fillId="0" borderId="8" xfId="26" applyNumberFormat="1" applyFont="1" applyBorder="1" applyAlignment="1">
      <alignment horizontal="center" vertical="center" wrapText="1"/>
    </xf>
    <xf numFmtId="0" fontId="40" fillId="4" borderId="44" xfId="26" applyFont="1" applyFill="1" applyBorder="1" applyAlignment="1">
      <alignment horizontal="left" vertical="center" wrapText="1"/>
    </xf>
    <xf numFmtId="0" fontId="40" fillId="4" borderId="2" xfId="26" applyFont="1" applyFill="1" applyBorder="1" applyAlignment="1">
      <alignment horizontal="center" vertical="center" wrapText="1"/>
    </xf>
    <xf numFmtId="2" fontId="40" fillId="4" borderId="2" xfId="26" applyNumberFormat="1" applyFont="1" applyFill="1" applyBorder="1" applyAlignment="1">
      <alignment horizontal="center" vertical="center" wrapText="1"/>
    </xf>
    <xf numFmtId="44" fontId="40" fillId="4" borderId="2" xfId="1" applyNumberFormat="1" applyFont="1" applyFill="1" applyBorder="1" applyAlignment="1">
      <alignment horizontal="center" vertical="center" wrapText="1"/>
    </xf>
    <xf numFmtId="0" fontId="40" fillId="0" borderId="36" xfId="26" applyFont="1" applyBorder="1" applyAlignment="1">
      <alignment horizontal="left" vertical="center" wrapText="1"/>
    </xf>
    <xf numFmtId="0" fontId="40" fillId="0" borderId="36" xfId="26" applyFont="1" applyBorder="1" applyAlignment="1">
      <alignment horizontal="center" vertical="center" wrapText="1"/>
    </xf>
    <xf numFmtId="2" fontId="40" fillId="0" borderId="36" xfId="26" applyNumberFormat="1" applyFont="1" applyBorder="1" applyAlignment="1">
      <alignment horizontal="center" vertical="center" wrapText="1"/>
    </xf>
    <xf numFmtId="44" fontId="40" fillId="0" borderId="36" xfId="1" applyNumberFormat="1" applyFont="1" applyFill="1" applyBorder="1" applyAlignment="1">
      <alignment horizontal="center" vertical="center" wrapText="1"/>
    </xf>
    <xf numFmtId="0" fontId="40" fillId="6" borderId="35" xfId="26" applyFont="1" applyFill="1" applyBorder="1" applyAlignment="1">
      <alignment horizontal="left" vertical="center" wrapText="1"/>
    </xf>
    <xf numFmtId="0" fontId="5" fillId="6" borderId="35" xfId="26" applyFont="1" applyFill="1" applyBorder="1" applyAlignment="1">
      <alignment horizontal="center" vertical="center" wrapText="1"/>
    </xf>
    <xf numFmtId="2" fontId="5" fillId="6" borderId="35" xfId="26" applyNumberFormat="1" applyFont="1" applyFill="1" applyBorder="1" applyAlignment="1">
      <alignment horizontal="center" vertical="center" wrapText="1"/>
    </xf>
    <xf numFmtId="44" fontId="5" fillId="6" borderId="35" xfId="1" applyNumberFormat="1" applyFont="1" applyFill="1" applyBorder="1" applyAlignment="1">
      <alignment horizontal="center" vertical="center" wrapText="1"/>
    </xf>
    <xf numFmtId="0" fontId="5" fillId="0" borderId="8" xfId="36" applyFont="1" applyBorder="1" applyAlignment="1">
      <alignment horizontal="center" vertical="center" wrapText="1"/>
    </xf>
    <xf numFmtId="0" fontId="5" fillId="0" borderId="0" xfId="26" applyFont="1" applyAlignment="1">
      <alignment vertical="center" wrapText="1"/>
    </xf>
    <xf numFmtId="0" fontId="40" fillId="32" borderId="36" xfId="26" applyFont="1" applyFill="1" applyBorder="1" applyAlignment="1">
      <alignment horizontal="left" vertical="center" wrapText="1"/>
    </xf>
    <xf numFmtId="0" fontId="40" fillId="32" borderId="36" xfId="26" applyFont="1" applyFill="1" applyBorder="1" applyAlignment="1">
      <alignment horizontal="center" vertical="center" wrapText="1"/>
    </xf>
    <xf numFmtId="2" fontId="40" fillId="32" borderId="36" xfId="26" applyNumberFormat="1" applyFont="1" applyFill="1" applyBorder="1" applyAlignment="1">
      <alignment horizontal="center" vertical="center" wrapText="1"/>
    </xf>
    <xf numFmtId="44" fontId="40" fillId="32" borderId="36" xfId="26" applyNumberFormat="1" applyFont="1" applyFill="1" applyBorder="1" applyAlignment="1">
      <alignment horizontal="center" vertical="center" wrapText="1"/>
    </xf>
    <xf numFmtId="2" fontId="40" fillId="5" borderId="2" xfId="15" applyNumberFormat="1" applyFont="1" applyFill="1" applyBorder="1" applyAlignment="1">
      <alignment horizontal="center" vertical="center" wrapText="1"/>
    </xf>
    <xf numFmtId="0" fontId="5" fillId="0" borderId="8" xfId="15" applyFont="1" applyBorder="1" applyAlignment="1">
      <alignment horizontal="center" vertical="center" wrapText="1"/>
    </xf>
    <xf numFmtId="1" fontId="5" fillId="0" borderId="8" xfId="15" applyNumberFormat="1" applyFont="1" applyBorder="1" applyAlignment="1">
      <alignment horizontal="center" vertical="center" wrapText="1"/>
    </xf>
    <xf numFmtId="0" fontId="40" fillId="0" borderId="0" xfId="15" applyFont="1" applyAlignment="1">
      <alignment horizontal="center" vertical="center" wrapText="1"/>
    </xf>
    <xf numFmtId="2" fontId="40" fillId="0" borderId="0" xfId="15" applyNumberFormat="1" applyFont="1" applyAlignment="1">
      <alignment horizontal="center" vertical="center" wrapText="1"/>
    </xf>
    <xf numFmtId="44" fontId="40" fillId="5" borderId="2" xfId="15" applyNumberFormat="1" applyFont="1" applyFill="1" applyBorder="1" applyAlignment="1">
      <alignment horizontal="center" vertical="center" wrapText="1"/>
    </xf>
    <xf numFmtId="44" fontId="40" fillId="0" borderId="0" xfId="15" applyNumberFormat="1" applyFont="1" applyAlignment="1">
      <alignment horizontal="center" vertical="center" wrapText="1"/>
    </xf>
    <xf numFmtId="0" fontId="5" fillId="5" borderId="2" xfId="15" applyFill="1" applyBorder="1" applyAlignment="1">
      <alignment horizontal="center" vertical="center" wrapText="1"/>
    </xf>
    <xf numFmtId="1" fontId="5" fillId="5" borderId="2" xfId="15" applyNumberFormat="1" applyFill="1" applyBorder="1" applyAlignment="1">
      <alignment horizontal="center" vertical="center" wrapText="1"/>
    </xf>
    <xf numFmtId="44" fontId="5" fillId="5" borderId="2" xfId="15" applyNumberFormat="1" applyFill="1" applyBorder="1" applyAlignment="1">
      <alignment horizontal="center" vertical="center" wrapText="1"/>
    </xf>
    <xf numFmtId="0" fontId="5" fillId="0" borderId="0" xfId="15" applyFont="1" applyAlignment="1">
      <alignment horizontal="center" vertical="center" wrapText="1"/>
    </xf>
    <xf numFmtId="1" fontId="5" fillId="0" borderId="0" xfId="15" applyNumberFormat="1" applyFont="1" applyAlignment="1">
      <alignment horizontal="center" vertical="center" wrapText="1"/>
    </xf>
    <xf numFmtId="44" fontId="5" fillId="0" borderId="0" xfId="15" applyNumberFormat="1" applyFont="1" applyAlignment="1">
      <alignment horizontal="center" vertical="center" wrapText="1"/>
    </xf>
    <xf numFmtId="2" fontId="5" fillId="5" borderId="2" xfId="15" applyNumberFormat="1" applyFill="1" applyBorder="1" applyAlignment="1">
      <alignment horizontal="center" vertical="center" wrapText="1"/>
    </xf>
    <xf numFmtId="0" fontId="40" fillId="32" borderId="2" xfId="26" applyFont="1" applyFill="1" applyBorder="1" applyAlignment="1">
      <alignment horizontal="left" vertical="center" wrapText="1"/>
    </xf>
    <xf numFmtId="0" fontId="40" fillId="32" borderId="2" xfId="26" applyFont="1" applyFill="1" applyBorder="1" applyAlignment="1">
      <alignment horizontal="center" vertical="center" wrapText="1"/>
    </xf>
    <xf numFmtId="2" fontId="40" fillId="32" borderId="2" xfId="26" applyNumberFormat="1" applyFont="1" applyFill="1" applyBorder="1" applyAlignment="1">
      <alignment horizontal="center" vertical="center" wrapText="1"/>
    </xf>
    <xf numFmtId="44" fontId="40" fillId="32" borderId="2" xfId="26" applyNumberFormat="1" applyFont="1" applyFill="1" applyBorder="1" applyAlignment="1">
      <alignment horizontal="center" vertical="center" wrapText="1"/>
    </xf>
    <xf numFmtId="44" fontId="40" fillId="0" borderId="36" xfId="26" applyNumberFormat="1" applyFont="1" applyBorder="1" applyAlignment="1">
      <alignment horizontal="center" vertical="center" wrapText="1"/>
    </xf>
    <xf numFmtId="0" fontId="40" fillId="31" borderId="44" xfId="26" applyFont="1" applyFill="1" applyBorder="1" applyAlignment="1">
      <alignment horizontal="left" vertical="center" wrapText="1"/>
    </xf>
    <xf numFmtId="0" fontId="40" fillId="31" borderId="2" xfId="26" applyFont="1" applyFill="1" applyBorder="1" applyAlignment="1">
      <alignment horizontal="center" vertical="center" wrapText="1"/>
    </xf>
    <xf numFmtId="2" fontId="40" fillId="31" borderId="2" xfId="26" applyNumberFormat="1" applyFont="1" applyFill="1" applyBorder="1" applyAlignment="1">
      <alignment horizontal="center" vertical="center" wrapText="1"/>
    </xf>
    <xf numFmtId="49" fontId="5" fillId="0" borderId="59" xfId="26" applyNumberFormat="1" applyFont="1" applyBorder="1" applyAlignment="1">
      <alignment horizontal="center" vertical="center"/>
    </xf>
    <xf numFmtId="0" fontId="5" fillId="0" borderId="62" xfId="26" applyFont="1" applyBorder="1" applyAlignment="1">
      <alignment horizontal="center" vertical="center" wrapText="1"/>
    </xf>
    <xf numFmtId="2" fontId="5" fillId="0" borderId="62" xfId="26" applyNumberFormat="1" applyFont="1" applyBorder="1" applyAlignment="1">
      <alignment horizontal="center" vertical="center" wrapText="1"/>
    </xf>
    <xf numFmtId="44" fontId="5" fillId="3" borderId="63" xfId="1" applyNumberFormat="1" applyFont="1" applyFill="1" applyBorder="1" applyAlignment="1">
      <alignment horizontal="center" vertical="center"/>
    </xf>
    <xf numFmtId="0" fontId="5" fillId="0" borderId="62" xfId="26" applyFont="1" applyBorder="1" applyAlignment="1">
      <alignment horizontal="left" vertical="center" wrapText="1"/>
    </xf>
    <xf numFmtId="44" fontId="5" fillId="0" borderId="63" xfId="1" applyNumberFormat="1" applyFont="1" applyBorder="1" applyAlignment="1">
      <alignment horizontal="center" vertical="center"/>
    </xf>
    <xf numFmtId="49" fontId="40" fillId="6" borderId="1" xfId="26" applyNumberFormat="1" applyFont="1" applyFill="1" applyBorder="1" applyAlignment="1">
      <alignment horizontal="center" vertical="center"/>
    </xf>
    <xf numFmtId="0" fontId="40" fillId="6" borderId="44" xfId="26" applyFont="1" applyFill="1" applyBorder="1" applyAlignment="1">
      <alignment horizontal="left" vertical="center" wrapText="1"/>
    </xf>
    <xf numFmtId="0" fontId="40" fillId="6" borderId="2" xfId="26" applyFont="1" applyFill="1" applyBorder="1" applyAlignment="1">
      <alignment horizontal="center" vertical="center" wrapText="1"/>
    </xf>
    <xf numFmtId="2" fontId="40" fillId="6" borderId="2" xfId="26" applyNumberFormat="1" applyFont="1" applyFill="1" applyBorder="1" applyAlignment="1">
      <alignment horizontal="center" vertical="center" wrapText="1"/>
    </xf>
    <xf numFmtId="44" fontId="40" fillId="6" borderId="2" xfId="1" applyNumberFormat="1" applyFont="1" applyFill="1" applyBorder="1" applyAlignment="1">
      <alignment horizontal="center" vertical="center" wrapText="1"/>
    </xf>
    <xf numFmtId="44" fontId="40" fillId="6" borderId="7" xfId="1" applyNumberFormat="1" applyFont="1" applyFill="1" applyBorder="1" applyAlignment="1">
      <alignment horizontal="center" vertical="center"/>
    </xf>
    <xf numFmtId="49" fontId="40" fillId="33" borderId="28" xfId="0" applyNumberFormat="1" applyFont="1" applyFill="1" applyBorder="1" applyAlignment="1">
      <alignment horizontal="center" vertical="center"/>
    </xf>
    <xf numFmtId="0" fontId="40" fillId="33" borderId="44" xfId="0" applyFont="1" applyFill="1" applyBorder="1" applyAlignment="1">
      <alignment horizontal="left" vertical="center" wrapText="1"/>
    </xf>
    <xf numFmtId="0" fontId="40" fillId="33" borderId="2" xfId="0" applyFont="1" applyFill="1" applyBorder="1" applyAlignment="1">
      <alignment horizontal="center" vertical="center" wrapText="1"/>
    </xf>
    <xf numFmtId="2" fontId="43" fillId="33" borderId="2" xfId="0" applyNumberFormat="1" applyFont="1" applyFill="1" applyBorder="1" applyAlignment="1">
      <alignment horizontal="center" vertical="center" wrapText="1"/>
    </xf>
    <xf numFmtId="44" fontId="40" fillId="33" borderId="2" xfId="1" applyNumberFormat="1" applyFont="1" applyFill="1" applyBorder="1" applyAlignment="1">
      <alignment horizontal="center" vertical="center" wrapText="1"/>
    </xf>
    <xf numFmtId="44" fontId="40" fillId="33" borderId="7" xfId="0" applyNumberFormat="1" applyFont="1" applyFill="1" applyBorder="1" applyAlignment="1">
      <alignment horizontal="center" vertical="center"/>
    </xf>
    <xf numFmtId="49" fontId="40" fillId="33" borderId="28" xfId="26" applyNumberFormat="1" applyFont="1" applyFill="1" applyBorder="1" applyAlignment="1">
      <alignment horizontal="center" vertical="center"/>
    </xf>
    <xf numFmtId="0" fontId="40" fillId="33" borderId="44" xfId="26" applyFont="1" applyFill="1" applyBorder="1" applyAlignment="1">
      <alignment horizontal="left" vertical="center" wrapText="1"/>
    </xf>
    <xf numFmtId="0" fontId="40" fillId="33" borderId="2" xfId="26" applyFont="1" applyFill="1" applyBorder="1" applyAlignment="1">
      <alignment horizontal="center" vertical="center" wrapText="1"/>
    </xf>
    <xf numFmtId="2" fontId="40" fillId="33" borderId="2" xfId="26" applyNumberFormat="1" applyFont="1" applyFill="1" applyBorder="1" applyAlignment="1">
      <alignment horizontal="center" vertical="center" wrapText="1"/>
    </xf>
    <xf numFmtId="44" fontId="5" fillId="0" borderId="35" xfId="1" applyNumberFormat="1" applyFont="1" applyBorder="1" applyAlignment="1" applyProtection="1">
      <alignment horizontal="center" vertical="center" wrapText="1"/>
      <protection locked="0"/>
    </xf>
    <xf numFmtId="44" fontId="5" fillId="0" borderId="8" xfId="1" applyNumberFormat="1" applyFont="1" applyBorder="1" applyAlignment="1" applyProtection="1">
      <alignment horizontal="center" vertical="center" wrapText="1"/>
      <protection locked="0"/>
    </xf>
    <xf numFmtId="44" fontId="5" fillId="3" borderId="8" xfId="1" applyNumberFormat="1" applyFont="1" applyFill="1" applyBorder="1" applyAlignment="1" applyProtection="1">
      <alignment horizontal="center" vertical="center" wrapText="1"/>
      <protection locked="0"/>
    </xf>
    <xf numFmtId="44" fontId="5" fillId="0" borderId="8" xfId="1" applyNumberFormat="1" applyFont="1" applyFill="1" applyBorder="1" applyAlignment="1" applyProtection="1">
      <alignment horizontal="center" vertical="center" wrapText="1"/>
      <protection locked="0"/>
    </xf>
    <xf numFmtId="44" fontId="5" fillId="0" borderId="54" xfId="1" applyNumberFormat="1" applyFont="1" applyBorder="1" applyAlignment="1" applyProtection="1">
      <alignment horizontal="center" vertical="center" wrapText="1"/>
      <protection locked="0"/>
    </xf>
    <xf numFmtId="44" fontId="5" fillId="0" borderId="8" xfId="0" applyNumberFormat="1" applyFont="1" applyBorder="1" applyAlignment="1" applyProtection="1">
      <alignment horizontal="center" vertical="center" wrapText="1"/>
      <protection locked="0"/>
    </xf>
    <xf numFmtId="44" fontId="5" fillId="3" borderId="8" xfId="1" applyNumberFormat="1" applyFont="1" applyFill="1" applyBorder="1" applyAlignment="1" applyProtection="1">
      <alignment horizontal="right" vertical="center" wrapText="1"/>
      <protection locked="0"/>
    </xf>
    <xf numFmtId="44" fontId="5" fillId="3" borderId="54" xfId="1" applyNumberFormat="1" applyFont="1" applyFill="1" applyBorder="1" applyAlignment="1" applyProtection="1">
      <alignment horizontal="center" vertical="center" wrapText="1"/>
      <protection locked="0"/>
    </xf>
    <xf numFmtId="44" fontId="5" fillId="3" borderId="8" xfId="19" applyNumberFormat="1" applyFont="1" applyFill="1" applyBorder="1" applyAlignment="1" applyProtection="1">
      <alignment horizontal="center" vertical="center" wrapText="1"/>
      <protection locked="0"/>
    </xf>
    <xf numFmtId="44" fontId="5" fillId="0" borderId="8" xfId="36" applyNumberFormat="1" applyFont="1" applyBorder="1" applyAlignment="1" applyProtection="1">
      <alignment horizontal="center" vertical="center" wrapText="1"/>
      <protection locked="0"/>
    </xf>
    <xf numFmtId="44" fontId="5" fillId="0" borderId="8" xfId="218" applyNumberFormat="1" applyFont="1" applyBorder="1" applyAlignment="1" applyProtection="1">
      <alignment horizontal="center" vertical="center" wrapText="1"/>
      <protection locked="0"/>
    </xf>
    <xf numFmtId="44" fontId="5" fillId="3" borderId="8" xfId="22" applyNumberFormat="1" applyFont="1" applyFill="1" applyBorder="1" applyAlignment="1" applyProtection="1">
      <alignment horizontal="center" vertical="center" wrapText="1"/>
      <protection locked="0"/>
    </xf>
    <xf numFmtId="171" fontId="5" fillId="0" borderId="8" xfId="1" applyNumberFormat="1" applyFont="1" applyFill="1" applyBorder="1" applyAlignment="1" applyProtection="1">
      <alignment horizontal="center" vertical="center" wrapText="1"/>
      <protection locked="0"/>
    </xf>
    <xf numFmtId="44" fontId="5" fillId="0" borderId="8" xfId="26" applyNumberFormat="1" applyFont="1" applyBorder="1" applyAlignment="1" applyProtection="1">
      <alignment horizontal="center" vertical="center" wrapText="1"/>
      <protection locked="0"/>
    </xf>
    <xf numFmtId="44" fontId="5" fillId="3" borderId="62" xfId="1" applyNumberFormat="1" applyFont="1" applyFill="1" applyBorder="1" applyAlignment="1" applyProtection="1">
      <alignment horizontal="center" vertical="center" wrapText="1"/>
      <protection locked="0"/>
    </xf>
    <xf numFmtId="171" fontId="38" fillId="0" borderId="8" xfId="36" applyNumberFormat="1" applyFont="1" applyBorder="1" applyAlignment="1" applyProtection="1">
      <alignment horizontal="center" vertical="center" wrapText="1"/>
      <protection locked="0"/>
    </xf>
    <xf numFmtId="44" fontId="5" fillId="0" borderId="8" xfId="15" applyNumberFormat="1" applyFont="1" applyBorder="1" applyAlignment="1" applyProtection="1">
      <alignment horizontal="center" vertical="center" wrapText="1"/>
      <protection locked="0"/>
    </xf>
    <xf numFmtId="0" fontId="38" fillId="0" borderId="4" xfId="6" applyFont="1" applyBorder="1" applyAlignment="1">
      <alignment horizontal="left" vertical="center" wrapText="1"/>
    </xf>
    <xf numFmtId="0" fontId="38" fillId="0" borderId="5" xfId="6" applyFont="1" applyBorder="1" applyAlignment="1">
      <alignment horizontal="left" vertical="center" wrapText="1"/>
    </xf>
    <xf numFmtId="0" fontId="38" fillId="0" borderId="6" xfId="6" applyFont="1" applyBorder="1" applyAlignment="1">
      <alignment horizontal="left" vertical="center" wrapText="1"/>
    </xf>
    <xf numFmtId="0" fontId="7" fillId="0" borderId="0" xfId="26" applyFont="1" applyAlignment="1">
      <alignment horizontal="left" wrapText="1"/>
    </xf>
    <xf numFmtId="0" fontId="10" fillId="0" borderId="0" xfId="26" applyFont="1" applyAlignment="1">
      <alignment horizontal="center"/>
    </xf>
    <xf numFmtId="0" fontId="5" fillId="0" borderId="0" xfId="26" applyAlignment="1">
      <alignment horizontal="center"/>
    </xf>
    <xf numFmtId="0" fontId="38" fillId="0" borderId="4" xfId="9" applyFont="1" applyBorder="1" applyAlignment="1">
      <alignment horizontal="left" vertical="center" wrapText="1"/>
    </xf>
    <xf numFmtId="0" fontId="38" fillId="0" borderId="5" xfId="9" applyFont="1" applyBorder="1" applyAlignment="1">
      <alignment horizontal="left" vertical="center" wrapText="1"/>
    </xf>
    <xf numFmtId="0" fontId="38" fillId="0" borderId="6" xfId="9" applyFont="1" applyBorder="1" applyAlignment="1">
      <alignment horizontal="left" vertical="center" wrapText="1"/>
    </xf>
    <xf numFmtId="0" fontId="40" fillId="5" borderId="1" xfId="15" applyFont="1" applyFill="1" applyBorder="1" applyAlignment="1">
      <alignment vertical="center" wrapText="1"/>
    </xf>
    <xf numFmtId="0" fontId="40" fillId="5" borderId="2" xfId="15" applyFont="1" applyFill="1" applyBorder="1" applyAlignment="1">
      <alignment vertical="center" wrapText="1"/>
    </xf>
    <xf numFmtId="0" fontId="40" fillId="5" borderId="7" xfId="15" applyFont="1" applyFill="1" applyBorder="1" applyAlignment="1">
      <alignment vertical="center" wrapText="1"/>
    </xf>
    <xf numFmtId="0" fontId="44" fillId="5" borderId="2" xfId="238" applyFont="1" applyFill="1" applyBorder="1" applyAlignment="1">
      <alignment vertical="center"/>
    </xf>
    <xf numFmtId="0" fontId="44" fillId="5" borderId="7" xfId="238" applyFont="1" applyFill="1" applyBorder="1" applyAlignment="1">
      <alignment vertical="center"/>
    </xf>
  </cellXfs>
  <cellStyles count="239">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7" xfId="220" xr:uid="{00000000-0005-0000-0000-000028000000}"/>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1" xfId="219" xr:uid="{00000000-0005-0000-0000-00003C000000}"/>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3" xfId="232" xr:uid="{00000000-0005-0000-0000-000041000000}"/>
    <cellStyle name="Navadno 14 2 3" xfId="117" xr:uid="{00000000-0005-0000-0000-000042000000}"/>
    <cellStyle name="Navadno 14 2 3 2" xfId="227" xr:uid="{00000000-0005-0000-0000-000043000000}"/>
    <cellStyle name="Navadno 14 2 4" xfId="118" xr:uid="{00000000-0005-0000-0000-000044000000}"/>
    <cellStyle name="Navadno 14 2 4 2" xfId="229" xr:uid="{00000000-0005-0000-0000-000045000000}"/>
    <cellStyle name="Navadno 14 2 5" xfId="233" xr:uid="{00000000-0005-0000-0000-000046000000}"/>
    <cellStyle name="Navadno 14 3" xfId="119" xr:uid="{00000000-0005-0000-0000-000047000000}"/>
    <cellStyle name="Navadno 14 3 2" xfId="120" xr:uid="{00000000-0005-0000-0000-000048000000}"/>
    <cellStyle name="Navadno 14 3 2 2" xfId="230" xr:uid="{00000000-0005-0000-0000-000049000000}"/>
    <cellStyle name="Navadno 14 3 3" xfId="225" xr:uid="{00000000-0005-0000-0000-00004A000000}"/>
    <cellStyle name="Navadno 14 4" xfId="121" xr:uid="{00000000-0005-0000-0000-00004B000000}"/>
    <cellStyle name="Navadno 14 4 2" xfId="226" xr:uid="{00000000-0005-0000-0000-00004C000000}"/>
    <cellStyle name="Navadno 14 5" xfId="122" xr:uid="{00000000-0005-0000-0000-00004D000000}"/>
    <cellStyle name="Navadno 14 5 2" xfId="224" xr:uid="{00000000-0005-0000-0000-00004E000000}"/>
    <cellStyle name="Navadno 14 6" xfId="123" xr:uid="{00000000-0005-0000-0000-00004F000000}"/>
    <cellStyle name="Navadno 14 6 2" xfId="228" xr:uid="{00000000-0005-0000-0000-000050000000}"/>
    <cellStyle name="Navadno 14 7" xfId="205" xr:uid="{00000000-0005-0000-0000-000051000000}"/>
    <cellStyle name="Navadno 14 7 2" xfId="234" xr:uid="{00000000-0005-0000-0000-000052000000}"/>
    <cellStyle name="Navadno 14 8" xfId="207" xr:uid="{00000000-0005-0000-0000-000053000000}"/>
    <cellStyle name="Navadno 14 8 2" xfId="235" xr:uid="{00000000-0005-0000-0000-000054000000}"/>
    <cellStyle name="Navadno 14 9" xfId="208" xr:uid="{00000000-0005-0000-0000-000055000000}"/>
    <cellStyle name="Navadno 14 9 2" xfId="236" xr:uid="{00000000-0005-0000-0000-000056000000}"/>
    <cellStyle name="Navadno 15" xfId="214" xr:uid="{00000000-0005-0000-0000-000057000000}"/>
    <cellStyle name="Navadno 15 2" xfId="221" xr:uid="{00000000-0005-0000-0000-000058000000}"/>
    <cellStyle name="Navadno 16" xfId="213" xr:uid="{00000000-0005-0000-0000-000059000000}"/>
    <cellStyle name="Navadno 16 2" xfId="212" xr:uid="{00000000-0005-0000-0000-00005A000000}"/>
    <cellStyle name="Navadno 17 2" xfId="238" xr:uid="{C08C020E-AF4A-4F5A-AEAB-D52F2825188F}"/>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7" xr:uid="{D2D38002-94E2-471E-B84F-4BDE7444C6B8}"/>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1" xfId="217" xr:uid="{00000000-0005-0000-0000-0000B5000000}"/>
    <cellStyle name="Valuta 12" xfId="223" xr:uid="{00000000-0005-0000-0000-0000B6000000}"/>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6" xfId="222" xr:uid="{00000000-0005-0000-0000-0000CC000000}"/>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AC046-1F4C-440A-90EB-50171C424FAC}">
  <dimension ref="A1:F42"/>
  <sheetViews>
    <sheetView view="pageBreakPreview" zoomScaleNormal="100" zoomScaleSheetLayoutView="100" workbookViewId="0">
      <selection activeCell="A41" sqref="A41:F41"/>
    </sheetView>
  </sheetViews>
  <sheetFormatPr defaultRowHeight="12.75"/>
  <cols>
    <col min="1" max="1" width="4.42578125" style="1" customWidth="1"/>
    <col min="2" max="2" width="40.7109375" style="2" customWidth="1"/>
    <col min="3" max="3" width="5.5703125" style="70" customWidth="1"/>
    <col min="4" max="4" width="7.7109375" style="71" customWidth="1"/>
    <col min="5" max="5" width="12.7109375" style="2" customWidth="1"/>
    <col min="6" max="6" width="15.7109375" style="2" customWidth="1"/>
    <col min="7" max="7" width="4.28515625" style="2" customWidth="1"/>
    <col min="8" max="8" width="37.7109375" style="2" customWidth="1"/>
    <col min="9" max="9" width="19.7109375" style="2" customWidth="1"/>
    <col min="10" max="10" width="7.7109375" style="2" customWidth="1"/>
    <col min="11" max="11" width="15" style="2" customWidth="1"/>
    <col min="12" max="12" width="18.5703125" style="2" customWidth="1"/>
    <col min="13" max="16384" width="9.140625" style="2"/>
  </cols>
  <sheetData>
    <row r="1" spans="1:6" ht="38.25" customHeight="1">
      <c r="B1" s="413" t="s">
        <v>146</v>
      </c>
      <c r="C1" s="413"/>
      <c r="D1" s="413"/>
      <c r="E1" s="413"/>
      <c r="F1" s="413"/>
    </row>
    <row r="2" spans="1:6" ht="16.5">
      <c r="B2" s="414"/>
      <c r="C2" s="415"/>
      <c r="D2" s="415"/>
      <c r="E2" s="415"/>
      <c r="F2" s="415"/>
    </row>
    <row r="3" spans="1:6" ht="15">
      <c r="A3" s="3"/>
      <c r="B3" s="4"/>
      <c r="C3" s="5"/>
      <c r="D3" s="6"/>
      <c r="E3" s="4"/>
      <c r="F3" s="4"/>
    </row>
    <row r="4" spans="1:6" ht="16.5" thickBot="1">
      <c r="A4" s="7"/>
      <c r="B4" s="8" t="s">
        <v>13</v>
      </c>
      <c r="C4" s="9"/>
      <c r="D4" s="10"/>
      <c r="E4" s="11"/>
      <c r="F4" s="11"/>
    </row>
    <row r="5" spans="1:6" s="173" customFormat="1" ht="17.25" thickTop="1" thickBot="1">
      <c r="A5" s="12" t="s">
        <v>110</v>
      </c>
      <c r="B5" s="13" t="s">
        <v>147</v>
      </c>
      <c r="C5" s="14"/>
      <c r="D5" s="15"/>
      <c r="E5" s="16"/>
      <c r="F5" s="17"/>
    </row>
    <row r="6" spans="1:6" ht="15">
      <c r="A6" s="18"/>
      <c r="B6" s="19" t="s">
        <v>30</v>
      </c>
      <c r="C6" s="20"/>
      <c r="D6" s="21"/>
      <c r="E6" s="22"/>
      <c r="F6" s="23">
        <f>'kanal-15-05'!F15</f>
        <v>0</v>
      </c>
    </row>
    <row r="7" spans="1:6" ht="15">
      <c r="A7" s="18"/>
      <c r="B7" s="19" t="s">
        <v>31</v>
      </c>
      <c r="C7" s="20"/>
      <c r="D7" s="21"/>
      <c r="E7" s="22"/>
      <c r="F7" s="23">
        <f>'kanal-15-05'!F46</f>
        <v>0</v>
      </c>
    </row>
    <row r="8" spans="1:6" ht="15">
      <c r="A8" s="18"/>
      <c r="B8" s="19" t="s">
        <v>32</v>
      </c>
      <c r="C8" s="20"/>
      <c r="D8" s="21"/>
      <c r="E8" s="22"/>
      <c r="F8" s="23">
        <f>'kanal-15-05'!F63</f>
        <v>0</v>
      </c>
    </row>
    <row r="9" spans="1:6" ht="15.75" thickBot="1">
      <c r="A9" s="24"/>
      <c r="B9" s="25" t="s">
        <v>33</v>
      </c>
      <c r="C9" s="26"/>
      <c r="D9" s="27"/>
      <c r="E9" s="28"/>
      <c r="F9" s="29">
        <f>'kanal-15-05'!F78</f>
        <v>0</v>
      </c>
    </row>
    <row r="10" spans="1:6" ht="16.5" thickBot="1">
      <c r="A10" s="12"/>
      <c r="B10" s="13" t="s">
        <v>148</v>
      </c>
      <c r="C10" s="14"/>
      <c r="D10" s="15"/>
      <c r="E10" s="16"/>
      <c r="F10" s="17">
        <f>SUM(F6:F9)</f>
        <v>0</v>
      </c>
    </row>
    <row r="11" spans="1:6" ht="16.5" thickBot="1">
      <c r="A11" s="30"/>
      <c r="B11" s="31"/>
      <c r="C11" s="32"/>
      <c r="D11" s="33"/>
      <c r="E11" s="34"/>
      <c r="F11" s="35"/>
    </row>
    <row r="12" spans="1:6" ht="16.5" thickBot="1">
      <c r="A12" s="12" t="s">
        <v>131</v>
      </c>
      <c r="B12" s="13" t="s">
        <v>150</v>
      </c>
      <c r="C12" s="36"/>
      <c r="D12" s="37"/>
      <c r="E12" s="13"/>
      <c r="F12" s="17"/>
    </row>
    <row r="13" spans="1:6" ht="15.75">
      <c r="A13" s="38"/>
      <c r="B13" s="39" t="s">
        <v>30</v>
      </c>
      <c r="C13" s="40"/>
      <c r="D13" s="41"/>
      <c r="E13" s="42"/>
      <c r="F13" s="43">
        <f>'Črpališče Č PE-05'!F7</f>
        <v>0</v>
      </c>
    </row>
    <row r="14" spans="1:6" ht="15.75">
      <c r="A14" s="38"/>
      <c r="B14" s="39" t="s">
        <v>31</v>
      </c>
      <c r="C14" s="40"/>
      <c r="D14" s="41"/>
      <c r="E14" s="42"/>
      <c r="F14" s="43">
        <f>'Črpališče Č PE-05'!F11</f>
        <v>0</v>
      </c>
    </row>
    <row r="15" spans="1:6" ht="15.75">
      <c r="A15" s="38"/>
      <c r="B15" s="39" t="s">
        <v>132</v>
      </c>
      <c r="C15" s="40"/>
      <c r="D15" s="41"/>
      <c r="E15" s="42"/>
      <c r="F15" s="43">
        <f>'Črpališče Č PE-05'!F17</f>
        <v>0</v>
      </c>
    </row>
    <row r="16" spans="1:6" ht="15.75">
      <c r="A16" s="38"/>
      <c r="B16" s="39" t="s">
        <v>133</v>
      </c>
      <c r="C16" s="40"/>
      <c r="D16" s="41"/>
      <c r="E16" s="42"/>
      <c r="F16" s="43">
        <f>'Črpališče Č PE-05'!F37</f>
        <v>0</v>
      </c>
    </row>
    <row r="17" spans="1:6" ht="15.75">
      <c r="A17" s="38"/>
      <c r="B17" s="39" t="s">
        <v>134</v>
      </c>
      <c r="C17" s="40"/>
      <c r="D17" s="41"/>
      <c r="E17" s="42"/>
      <c r="F17" s="43">
        <f>'Črpališče Č PE-05'!F45</f>
        <v>0</v>
      </c>
    </row>
    <row r="18" spans="1:6" ht="15.75">
      <c r="A18" s="38"/>
      <c r="B18" s="39" t="s">
        <v>135</v>
      </c>
      <c r="C18" s="40"/>
      <c r="D18" s="41"/>
      <c r="E18" s="42"/>
      <c r="F18" s="43">
        <f>SUM(E19:E27)</f>
        <v>0</v>
      </c>
    </row>
    <row r="19" spans="1:6" ht="15.75">
      <c r="A19" s="38"/>
      <c r="B19" s="44" t="s">
        <v>136</v>
      </c>
      <c r="C19" s="45"/>
      <c r="D19" s="45"/>
      <c r="E19" s="46">
        <f>'Črpališče Č PE-05'!F50</f>
        <v>0</v>
      </c>
      <c r="F19" s="43"/>
    </row>
    <row r="20" spans="1:6" ht="15.75">
      <c r="A20" s="38"/>
      <c r="B20" s="47" t="s">
        <v>137</v>
      </c>
      <c r="C20" s="48"/>
      <c r="D20" s="48"/>
      <c r="E20" s="49">
        <f>'Črpališče Č PE-05'!F58</f>
        <v>0</v>
      </c>
      <c r="F20" s="43"/>
    </row>
    <row r="21" spans="1:6" ht="15.75">
      <c r="A21" s="38"/>
      <c r="B21" s="47" t="s">
        <v>138</v>
      </c>
      <c r="C21" s="48"/>
      <c r="D21" s="48"/>
      <c r="E21" s="49">
        <f>'Črpališče Č PE-05'!F67</f>
        <v>0</v>
      </c>
      <c r="F21" s="43"/>
    </row>
    <row r="22" spans="1:6" ht="15.75">
      <c r="A22" s="38"/>
      <c r="B22" s="47" t="s">
        <v>139</v>
      </c>
      <c r="C22" s="47"/>
      <c r="D22" s="47"/>
      <c r="E22" s="49">
        <f>'Črpališče Č PE-05'!F77</f>
        <v>0</v>
      </c>
      <c r="F22" s="43"/>
    </row>
    <row r="23" spans="1:6" ht="15.75">
      <c r="A23" s="38"/>
      <c r="B23" s="47" t="s">
        <v>140</v>
      </c>
      <c r="C23" s="47"/>
      <c r="D23" s="47"/>
      <c r="E23" s="49">
        <f>'Črpališče Č PE-05'!F113</f>
        <v>0</v>
      </c>
      <c r="F23" s="43"/>
    </row>
    <row r="24" spans="1:6" ht="15.75">
      <c r="A24" s="38"/>
      <c r="B24" s="47" t="s">
        <v>141</v>
      </c>
      <c r="C24" s="47"/>
      <c r="D24" s="47"/>
      <c r="E24" s="49">
        <f>'Črpališče Č PE-05'!F120</f>
        <v>0</v>
      </c>
      <c r="F24" s="43"/>
    </row>
    <row r="25" spans="1:6" ht="15.75">
      <c r="A25" s="38"/>
      <c r="B25" s="47" t="s">
        <v>142</v>
      </c>
      <c r="C25" s="47"/>
      <c r="D25" s="47"/>
      <c r="E25" s="49">
        <f>'Črpališče Č PE-05'!F149</f>
        <v>0</v>
      </c>
      <c r="F25" s="43"/>
    </row>
    <row r="26" spans="1:6" ht="15.75">
      <c r="A26" s="38"/>
      <c r="B26" s="47" t="s">
        <v>143</v>
      </c>
      <c r="C26" s="47"/>
      <c r="D26" s="47"/>
      <c r="E26" s="49">
        <f>'Črpališče Č PE-05'!F162</f>
        <v>0</v>
      </c>
      <c r="F26" s="43"/>
    </row>
    <row r="27" spans="1:6" ht="16.5" thickBot="1">
      <c r="A27" s="38"/>
      <c r="B27" s="50" t="s">
        <v>144</v>
      </c>
      <c r="C27" s="51"/>
      <c r="D27" s="51"/>
      <c r="E27" s="52">
        <f>'Črpališče Č PE-05'!F170</f>
        <v>0</v>
      </c>
      <c r="F27" s="53"/>
    </row>
    <row r="28" spans="1:6" ht="16.5" thickBot="1">
      <c r="A28" s="12"/>
      <c r="B28" s="13" t="s">
        <v>393</v>
      </c>
      <c r="C28" s="36"/>
      <c r="D28" s="37"/>
      <c r="E28" s="13"/>
      <c r="F28" s="17">
        <f>SUM(F13:F18)</f>
        <v>0</v>
      </c>
    </row>
    <row r="29" spans="1:6" ht="16.5" thickBot="1">
      <c r="A29" s="30"/>
      <c r="B29" s="31"/>
      <c r="C29" s="32"/>
      <c r="D29" s="33"/>
      <c r="E29" s="34"/>
      <c r="F29" s="35"/>
    </row>
    <row r="30" spans="1:6" ht="16.5" thickBot="1">
      <c r="A30" s="12"/>
      <c r="B30" s="13" t="s">
        <v>145</v>
      </c>
      <c r="C30" s="14"/>
      <c r="D30" s="15"/>
      <c r="E30" s="16"/>
      <c r="F30" s="17">
        <f>F10+F28</f>
        <v>0</v>
      </c>
    </row>
    <row r="31" spans="1:6" ht="16.5" thickBot="1">
      <c r="A31" s="30"/>
      <c r="B31" s="31" t="s">
        <v>60</v>
      </c>
      <c r="C31" s="32"/>
      <c r="D31" s="33"/>
      <c r="E31" s="34"/>
      <c r="F31" s="35">
        <f>F10*10%</f>
        <v>0</v>
      </c>
    </row>
    <row r="32" spans="1:6" ht="16.5" thickBot="1">
      <c r="A32" s="54"/>
      <c r="B32" s="55" t="s">
        <v>394</v>
      </c>
      <c r="C32" s="56"/>
      <c r="D32" s="57"/>
      <c r="E32" s="55"/>
      <c r="F32" s="58">
        <f>SUM(F30:F31)</f>
        <v>0</v>
      </c>
    </row>
    <row r="33" spans="1:6" ht="16.5" thickBot="1">
      <c r="A33" s="59"/>
      <c r="B33" s="60" t="s">
        <v>14</v>
      </c>
      <c r="C33" s="61"/>
      <c r="D33" s="62"/>
      <c r="E33" s="60"/>
      <c r="F33" s="63">
        <f>F32*22%</f>
        <v>0</v>
      </c>
    </row>
    <row r="34" spans="1:6" ht="17.25" thickTop="1" thickBot="1">
      <c r="A34" s="64"/>
      <c r="B34" s="65" t="s">
        <v>23</v>
      </c>
      <c r="C34" s="66"/>
      <c r="D34" s="67"/>
      <c r="E34" s="65"/>
      <c r="F34" s="68">
        <f>F33+F32</f>
        <v>0</v>
      </c>
    </row>
    <row r="35" spans="1:6" ht="15.75" thickTop="1">
      <c r="A35" s="3"/>
      <c r="B35" s="4"/>
      <c r="C35" s="5"/>
      <c r="D35" s="6"/>
      <c r="E35" s="4"/>
      <c r="F35" s="69"/>
    </row>
    <row r="37" spans="1:6" ht="42" customHeight="1">
      <c r="A37" s="416" t="s">
        <v>16</v>
      </c>
      <c r="B37" s="417"/>
      <c r="C37" s="417"/>
      <c r="D37" s="417"/>
      <c r="E37" s="417"/>
      <c r="F37" s="418"/>
    </row>
    <row r="38" spans="1:6" ht="41.25" customHeight="1">
      <c r="A38" s="410" t="s">
        <v>17</v>
      </c>
      <c r="B38" s="411"/>
      <c r="C38" s="411"/>
      <c r="D38" s="411"/>
      <c r="E38" s="411"/>
      <c r="F38" s="412"/>
    </row>
    <row r="39" spans="1:6" ht="159" customHeight="1">
      <c r="A39" s="410" t="s">
        <v>18</v>
      </c>
      <c r="B39" s="411"/>
      <c r="C39" s="411"/>
      <c r="D39" s="411"/>
      <c r="E39" s="411"/>
      <c r="F39" s="412"/>
    </row>
    <row r="40" spans="1:6" ht="50.25" customHeight="1">
      <c r="A40" s="410" t="s">
        <v>424</v>
      </c>
      <c r="B40" s="411"/>
      <c r="C40" s="411"/>
      <c r="D40" s="411"/>
      <c r="E40" s="411"/>
      <c r="F40" s="412"/>
    </row>
    <row r="41" spans="1:6" ht="50.25" customHeight="1">
      <c r="A41" s="410" t="s">
        <v>425</v>
      </c>
      <c r="B41" s="411"/>
      <c r="C41" s="411"/>
      <c r="D41" s="411"/>
      <c r="E41" s="411"/>
      <c r="F41" s="412"/>
    </row>
    <row r="42" spans="1:6" ht="28.5" customHeight="1">
      <c r="A42" s="410" t="s">
        <v>19</v>
      </c>
      <c r="B42" s="411"/>
      <c r="C42" s="411"/>
      <c r="D42" s="411"/>
      <c r="E42" s="411"/>
      <c r="F42" s="412"/>
    </row>
  </sheetData>
  <sheetProtection algorithmName="SHA-512" hashValue="+1LTR9l2R07MAT6zB5OCNuvffZ6PlwXxCd3YGqxfjFAX/yFEy3LMuabI1CcY1joMqGbkDh+b0Um38sIjCQkcXQ==" saltValue="GeIOII6sQ/id2LiH9FdciA==" spinCount="100000" sheet="1" objects="1" scenarios="1"/>
  <mergeCells count="8">
    <mergeCell ref="A42:F42"/>
    <mergeCell ref="B1:F1"/>
    <mergeCell ref="B2:F2"/>
    <mergeCell ref="A37:F37"/>
    <mergeCell ref="A38:F38"/>
    <mergeCell ref="A39:F39"/>
    <mergeCell ref="A40:F40"/>
    <mergeCell ref="A41:F41"/>
  </mergeCells>
  <pageMargins left="0.7" right="0.7" top="0.75" bottom="0.75" header="0.3" footer="0.3"/>
  <pageSetup paperSize="9" orientation="portrait" r:id="rId1"/>
  <headerFooter alignWithMargins="0">
    <oddHeader xml:space="preserve">&amp;R&amp;8
</oddHeader>
    <oddFooter>&amp;C&amp;8&amp;P/&amp;N</oddFooter>
  </headerFooter>
  <rowBreaks count="1" manualBreakCount="1">
    <brk id="3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7"/>
  <sheetViews>
    <sheetView view="pageBreakPreview" topLeftCell="A67" zoomScaleNormal="100" zoomScaleSheetLayoutView="100" workbookViewId="0">
      <selection activeCell="E67" sqref="E67:E77"/>
    </sheetView>
  </sheetViews>
  <sheetFormatPr defaultRowHeight="12.75"/>
  <cols>
    <col min="1" max="1" width="5.7109375" style="111" customWidth="1"/>
    <col min="2" max="2" width="41.28515625" style="274" customWidth="1"/>
    <col min="3" max="3" width="6.5703125" style="202" bestFit="1" customWidth="1"/>
    <col min="4" max="4" width="8.5703125" style="203" customWidth="1"/>
    <col min="5" max="5" width="12.5703125" style="204" customWidth="1"/>
    <col min="6" max="6" width="14.140625" style="74" customWidth="1"/>
    <col min="7" max="16384" width="9.140625" style="197"/>
  </cols>
  <sheetData>
    <row r="1" spans="1:6">
      <c r="A1" s="72" t="s">
        <v>110</v>
      </c>
      <c r="B1" s="201" t="s">
        <v>113</v>
      </c>
    </row>
    <row r="2" spans="1:6" ht="13.5" thickBot="1">
      <c r="A2" s="72"/>
      <c r="B2" s="201"/>
    </row>
    <row r="3" spans="1:6" ht="26.25" thickBot="1">
      <c r="A3" s="75" t="s">
        <v>0</v>
      </c>
      <c r="B3" s="205" t="s">
        <v>1</v>
      </c>
      <c r="C3" s="205" t="s">
        <v>2</v>
      </c>
      <c r="D3" s="206" t="s">
        <v>3</v>
      </c>
      <c r="E3" s="207" t="s">
        <v>4</v>
      </c>
      <c r="F3" s="76" t="s">
        <v>5</v>
      </c>
    </row>
    <row r="4" spans="1:6" s="198" customFormat="1" ht="13.5" thickBot="1">
      <c r="A4" s="77"/>
      <c r="B4" s="208"/>
      <c r="C4" s="208"/>
      <c r="D4" s="209"/>
      <c r="E4" s="210"/>
      <c r="F4" s="78"/>
    </row>
    <row r="5" spans="1:6" ht="13.5" thickBot="1">
      <c r="A5" s="79"/>
      <c r="B5" s="211" t="s">
        <v>29</v>
      </c>
      <c r="C5" s="212"/>
      <c r="D5" s="213"/>
      <c r="E5" s="214"/>
      <c r="F5" s="178"/>
    </row>
    <row r="6" spans="1:6" ht="178.5">
      <c r="A6" s="80" t="s">
        <v>61</v>
      </c>
      <c r="B6" s="179" t="s">
        <v>170</v>
      </c>
      <c r="C6" s="215" t="s">
        <v>7</v>
      </c>
      <c r="D6" s="216">
        <v>1</v>
      </c>
      <c r="E6" s="393"/>
      <c r="F6" s="81">
        <f>D6*E6</f>
        <v>0</v>
      </c>
    </row>
    <row r="7" spans="1:6" ht="127.5">
      <c r="A7" s="82" t="s">
        <v>68</v>
      </c>
      <c r="B7" s="180" t="s">
        <v>171</v>
      </c>
      <c r="C7" s="218" t="s">
        <v>7</v>
      </c>
      <c r="D7" s="219">
        <v>1</v>
      </c>
      <c r="E7" s="394"/>
      <c r="F7" s="83">
        <f t="shared" ref="F7:F14" si="0">D7*E7</f>
        <v>0</v>
      </c>
    </row>
    <row r="8" spans="1:6" ht="89.25">
      <c r="A8" s="80" t="s">
        <v>67</v>
      </c>
      <c r="B8" s="180" t="s">
        <v>172</v>
      </c>
      <c r="C8" s="218" t="s">
        <v>7</v>
      </c>
      <c r="D8" s="219">
        <v>1</v>
      </c>
      <c r="E8" s="394"/>
      <c r="F8" s="83">
        <f>D8*E8</f>
        <v>0</v>
      </c>
    </row>
    <row r="9" spans="1:6" ht="38.25">
      <c r="A9" s="82" t="s">
        <v>66</v>
      </c>
      <c r="B9" s="180" t="s">
        <v>56</v>
      </c>
      <c r="C9" s="218" t="s">
        <v>6</v>
      </c>
      <c r="D9" s="221">
        <v>4</v>
      </c>
      <c r="E9" s="395"/>
      <c r="F9" s="83">
        <f t="shared" si="0"/>
        <v>0</v>
      </c>
    </row>
    <row r="10" spans="1:6" ht="25.5">
      <c r="A10" s="80" t="s">
        <v>65</v>
      </c>
      <c r="B10" s="180" t="s">
        <v>45</v>
      </c>
      <c r="C10" s="218" t="s">
        <v>9</v>
      </c>
      <c r="D10" s="219">
        <v>255.7</v>
      </c>
      <c r="E10" s="394"/>
      <c r="F10" s="83">
        <f t="shared" si="0"/>
        <v>0</v>
      </c>
    </row>
    <row r="11" spans="1:6" ht="25.5">
      <c r="A11" s="82" t="s">
        <v>64</v>
      </c>
      <c r="B11" s="181" t="s">
        <v>24</v>
      </c>
      <c r="C11" s="218" t="s">
        <v>6</v>
      </c>
      <c r="D11" s="219">
        <v>11</v>
      </c>
      <c r="E11" s="394"/>
      <c r="F11" s="83">
        <f t="shared" si="0"/>
        <v>0</v>
      </c>
    </row>
    <row r="12" spans="1:6" ht="38.25">
      <c r="A12" s="82" t="s">
        <v>63</v>
      </c>
      <c r="B12" s="182" t="s">
        <v>173</v>
      </c>
      <c r="C12" s="218" t="s">
        <v>6</v>
      </c>
      <c r="D12" s="219">
        <v>1</v>
      </c>
      <c r="E12" s="394"/>
      <c r="F12" s="83">
        <f t="shared" si="0"/>
        <v>0</v>
      </c>
    </row>
    <row r="13" spans="1:6" ht="38.25">
      <c r="A13" s="82" t="s">
        <v>119</v>
      </c>
      <c r="B13" s="183" t="s">
        <v>46</v>
      </c>
      <c r="C13" s="218" t="s">
        <v>9</v>
      </c>
      <c r="D13" s="219">
        <v>35</v>
      </c>
      <c r="E13" s="394"/>
      <c r="F13" s="83">
        <f t="shared" si="0"/>
        <v>0</v>
      </c>
    </row>
    <row r="14" spans="1:6" ht="39" thickBot="1">
      <c r="A14" s="80" t="s">
        <v>62</v>
      </c>
      <c r="B14" s="180" t="s">
        <v>49</v>
      </c>
      <c r="C14" s="222" t="s">
        <v>174</v>
      </c>
      <c r="D14" s="219">
        <v>610</v>
      </c>
      <c r="E14" s="394"/>
      <c r="F14" s="83">
        <f t="shared" si="0"/>
        <v>0</v>
      </c>
    </row>
    <row r="15" spans="1:6" ht="13.5" thickBot="1">
      <c r="A15" s="383" t="s">
        <v>34</v>
      </c>
      <c r="B15" s="384" t="s">
        <v>12</v>
      </c>
      <c r="C15" s="385"/>
      <c r="D15" s="386"/>
      <c r="E15" s="387"/>
      <c r="F15" s="388">
        <f>SUM(F6:F14)</f>
        <v>0</v>
      </c>
    </row>
    <row r="16" spans="1:6" ht="13.5" thickBot="1">
      <c r="A16" s="84"/>
      <c r="B16" s="223"/>
      <c r="C16" s="224"/>
      <c r="D16" s="225"/>
      <c r="E16" s="226"/>
      <c r="F16" s="86"/>
    </row>
    <row r="17" spans="1:6" ht="13.5" thickBot="1">
      <c r="A17" s="87"/>
      <c r="B17" s="227" t="s">
        <v>35</v>
      </c>
      <c r="C17" s="228"/>
      <c r="D17" s="229"/>
      <c r="E17" s="230"/>
      <c r="F17" s="88"/>
    </row>
    <row r="18" spans="1:6" ht="63.75">
      <c r="A18" s="89"/>
      <c r="B18" s="90" t="s">
        <v>48</v>
      </c>
      <c r="C18" s="231"/>
      <c r="D18" s="232"/>
      <c r="E18" s="233"/>
      <c r="F18" s="91"/>
    </row>
    <row r="19" spans="1:6" ht="51">
      <c r="A19" s="89"/>
      <c r="B19" s="92" t="s">
        <v>21</v>
      </c>
      <c r="C19" s="218"/>
      <c r="D19" s="234"/>
      <c r="E19" s="220"/>
      <c r="F19" s="83"/>
    </row>
    <row r="20" spans="1:6" ht="63.75">
      <c r="A20" s="80"/>
      <c r="B20" s="92" t="s">
        <v>109</v>
      </c>
      <c r="C20" s="218"/>
      <c r="D20" s="234"/>
      <c r="E20" s="220"/>
      <c r="F20" s="83"/>
    </row>
    <row r="21" spans="1:6" ht="38.25">
      <c r="A21" s="82" t="s">
        <v>70</v>
      </c>
      <c r="B21" s="180" t="s">
        <v>50</v>
      </c>
      <c r="C21" s="235" t="s">
        <v>175</v>
      </c>
      <c r="D21" s="219">
        <v>13.6</v>
      </c>
      <c r="E21" s="394"/>
      <c r="F21" s="83">
        <f>D21*E21</f>
        <v>0</v>
      </c>
    </row>
    <row r="22" spans="1:6" ht="38.25">
      <c r="A22" s="82" t="s">
        <v>71</v>
      </c>
      <c r="B22" s="184" t="s">
        <v>116</v>
      </c>
      <c r="C22" s="235" t="s">
        <v>175</v>
      </c>
      <c r="D22" s="219">
        <v>305</v>
      </c>
      <c r="E22" s="394"/>
      <c r="F22" s="83">
        <f>D22*E22</f>
        <v>0</v>
      </c>
    </row>
    <row r="23" spans="1:6" ht="25.5">
      <c r="A23" s="82" t="s">
        <v>72</v>
      </c>
      <c r="B23" s="180" t="s">
        <v>43</v>
      </c>
      <c r="C23" s="235" t="s">
        <v>175</v>
      </c>
      <c r="D23" s="219">
        <v>3</v>
      </c>
      <c r="E23" s="394"/>
      <c r="F23" s="83">
        <f>D23*E23</f>
        <v>0</v>
      </c>
    </row>
    <row r="24" spans="1:6" ht="51">
      <c r="A24" s="82" t="s">
        <v>73</v>
      </c>
      <c r="B24" s="184" t="s">
        <v>176</v>
      </c>
      <c r="C24" s="235"/>
      <c r="D24" s="236"/>
      <c r="E24" s="237"/>
      <c r="F24" s="93"/>
    </row>
    <row r="25" spans="1:6" ht="14.25">
      <c r="A25" s="82"/>
      <c r="B25" s="185" t="s">
        <v>54</v>
      </c>
      <c r="C25" s="235" t="s">
        <v>175</v>
      </c>
      <c r="D25" s="238">
        <v>320</v>
      </c>
      <c r="E25" s="396"/>
      <c r="F25" s="93">
        <f>D25*E25</f>
        <v>0</v>
      </c>
    </row>
    <row r="26" spans="1:6" ht="14.25">
      <c r="A26" s="82"/>
      <c r="B26" s="185" t="s">
        <v>53</v>
      </c>
      <c r="C26" s="235" t="s">
        <v>175</v>
      </c>
      <c r="D26" s="238">
        <v>72</v>
      </c>
      <c r="E26" s="396"/>
      <c r="F26" s="93">
        <f>D26*E26</f>
        <v>0</v>
      </c>
    </row>
    <row r="27" spans="1:6" ht="38.25">
      <c r="A27" s="82" t="s">
        <v>120</v>
      </c>
      <c r="B27" s="186" t="s">
        <v>25</v>
      </c>
      <c r="C27" s="222" t="s">
        <v>174</v>
      </c>
      <c r="D27" s="219">
        <v>911</v>
      </c>
      <c r="E27" s="394"/>
      <c r="F27" s="93">
        <f t="shared" ref="F27:F45" si="1">D27*E27</f>
        <v>0</v>
      </c>
    </row>
    <row r="28" spans="1:6" ht="76.5">
      <c r="A28" s="82" t="s">
        <v>121</v>
      </c>
      <c r="B28" s="180" t="s">
        <v>51</v>
      </c>
      <c r="C28" s="235" t="s">
        <v>6</v>
      </c>
      <c r="D28" s="219">
        <v>9</v>
      </c>
      <c r="E28" s="395"/>
      <c r="F28" s="93">
        <f t="shared" si="1"/>
        <v>0</v>
      </c>
    </row>
    <row r="29" spans="1:6" ht="38.25">
      <c r="A29" s="82" t="s">
        <v>74</v>
      </c>
      <c r="B29" s="180" t="s">
        <v>44</v>
      </c>
      <c r="C29" s="222" t="s">
        <v>174</v>
      </c>
      <c r="D29" s="219">
        <v>291</v>
      </c>
      <c r="E29" s="394"/>
      <c r="F29" s="93">
        <f t="shared" si="1"/>
        <v>0</v>
      </c>
    </row>
    <row r="30" spans="1:6" ht="51">
      <c r="A30" s="82" t="s">
        <v>122</v>
      </c>
      <c r="B30" s="184" t="s">
        <v>103</v>
      </c>
      <c r="C30" s="235" t="s">
        <v>175</v>
      </c>
      <c r="D30" s="219">
        <v>33.24</v>
      </c>
      <c r="E30" s="394"/>
      <c r="F30" s="93">
        <f t="shared" si="1"/>
        <v>0</v>
      </c>
    </row>
    <row r="31" spans="1:6" ht="38.25">
      <c r="A31" s="82" t="s">
        <v>123</v>
      </c>
      <c r="B31" s="187" t="s">
        <v>104</v>
      </c>
      <c r="C31" s="235" t="s">
        <v>174</v>
      </c>
      <c r="D31" s="219">
        <v>10</v>
      </c>
      <c r="E31" s="394"/>
      <c r="F31" s="93">
        <f t="shared" si="1"/>
        <v>0</v>
      </c>
    </row>
    <row r="32" spans="1:6" ht="25.5">
      <c r="A32" s="82" t="s">
        <v>75</v>
      </c>
      <c r="B32" s="188" t="s">
        <v>105</v>
      </c>
      <c r="C32" s="235" t="s">
        <v>106</v>
      </c>
      <c r="D32" s="219">
        <v>90</v>
      </c>
      <c r="E32" s="394"/>
      <c r="F32" s="93">
        <f t="shared" si="1"/>
        <v>0</v>
      </c>
    </row>
    <row r="33" spans="1:6" ht="51">
      <c r="A33" s="82" t="s">
        <v>76</v>
      </c>
      <c r="B33" s="187" t="s">
        <v>177</v>
      </c>
      <c r="C33" s="235" t="s">
        <v>175</v>
      </c>
      <c r="D33" s="219">
        <v>4.1500000000000004</v>
      </c>
      <c r="E33" s="394"/>
      <c r="F33" s="93">
        <f t="shared" si="1"/>
        <v>0</v>
      </c>
    </row>
    <row r="34" spans="1:6" ht="76.5">
      <c r="A34" s="82" t="s">
        <v>77</v>
      </c>
      <c r="B34" s="188" t="s">
        <v>178</v>
      </c>
      <c r="C34" s="235" t="s">
        <v>175</v>
      </c>
      <c r="D34" s="219">
        <v>16.5</v>
      </c>
      <c r="E34" s="394"/>
      <c r="F34" s="93">
        <f t="shared" si="1"/>
        <v>0</v>
      </c>
    </row>
    <row r="35" spans="1:6" ht="63.75">
      <c r="A35" s="82" t="s">
        <v>78</v>
      </c>
      <c r="B35" s="184" t="s">
        <v>396</v>
      </c>
      <c r="C35" s="235" t="s">
        <v>175</v>
      </c>
      <c r="D35" s="219">
        <v>89.5</v>
      </c>
      <c r="E35" s="394"/>
      <c r="F35" s="93">
        <f t="shared" si="1"/>
        <v>0</v>
      </c>
    </row>
    <row r="36" spans="1:6" ht="102">
      <c r="A36" s="82" t="s">
        <v>84</v>
      </c>
      <c r="B36" s="180" t="s">
        <v>101</v>
      </c>
      <c r="C36" s="235" t="s">
        <v>175</v>
      </c>
      <c r="D36" s="219">
        <v>256</v>
      </c>
      <c r="E36" s="394"/>
      <c r="F36" s="93">
        <f t="shared" si="1"/>
        <v>0</v>
      </c>
    </row>
    <row r="37" spans="1:6" ht="51">
      <c r="A37" s="82" t="s">
        <v>83</v>
      </c>
      <c r="B37" s="189" t="s">
        <v>397</v>
      </c>
      <c r="C37" s="235" t="s">
        <v>175</v>
      </c>
      <c r="D37" s="219">
        <v>183</v>
      </c>
      <c r="E37" s="394"/>
      <c r="F37" s="93">
        <f t="shared" si="1"/>
        <v>0</v>
      </c>
    </row>
    <row r="38" spans="1:6" ht="38.25">
      <c r="A38" s="82" t="s">
        <v>82</v>
      </c>
      <c r="B38" s="189" t="s">
        <v>398</v>
      </c>
      <c r="C38" s="235" t="s">
        <v>175</v>
      </c>
      <c r="D38" s="219">
        <v>122</v>
      </c>
      <c r="E38" s="394"/>
      <c r="F38" s="93">
        <f t="shared" si="1"/>
        <v>0</v>
      </c>
    </row>
    <row r="39" spans="1:6" ht="38.25">
      <c r="A39" s="82" t="s">
        <v>81</v>
      </c>
      <c r="B39" s="186" t="s">
        <v>399</v>
      </c>
      <c r="C39" s="218" t="s">
        <v>9</v>
      </c>
      <c r="D39" s="219">
        <v>255.7</v>
      </c>
      <c r="E39" s="394"/>
      <c r="F39" s="93">
        <f t="shared" si="1"/>
        <v>0</v>
      </c>
    </row>
    <row r="40" spans="1:6" ht="38.25">
      <c r="A40" s="82" t="s">
        <v>80</v>
      </c>
      <c r="B40" s="186" t="s">
        <v>52</v>
      </c>
      <c r="C40" s="235" t="s">
        <v>175</v>
      </c>
      <c r="D40" s="219">
        <v>441</v>
      </c>
      <c r="E40" s="394"/>
      <c r="F40" s="93">
        <f t="shared" si="1"/>
        <v>0</v>
      </c>
    </row>
    <row r="41" spans="1:6" ht="38.25">
      <c r="A41" s="82" t="s">
        <v>79</v>
      </c>
      <c r="B41" s="190" t="s">
        <v>98</v>
      </c>
      <c r="C41" s="235" t="s">
        <v>175</v>
      </c>
      <c r="D41" s="219">
        <v>30.5</v>
      </c>
      <c r="E41" s="394"/>
      <c r="F41" s="93">
        <f t="shared" si="1"/>
        <v>0</v>
      </c>
    </row>
    <row r="42" spans="1:6" ht="63.75">
      <c r="A42" s="82" t="s">
        <v>85</v>
      </c>
      <c r="B42" s="180" t="s">
        <v>99</v>
      </c>
      <c r="C42" s="222" t="s">
        <v>174</v>
      </c>
      <c r="D42" s="219">
        <v>610</v>
      </c>
      <c r="E42" s="394"/>
      <c r="F42" s="93">
        <f t="shared" si="1"/>
        <v>0</v>
      </c>
    </row>
    <row r="43" spans="1:6" ht="38.25">
      <c r="A43" s="82" t="s">
        <v>86</v>
      </c>
      <c r="B43" s="199" t="s">
        <v>400</v>
      </c>
      <c r="C43" s="218" t="s">
        <v>9</v>
      </c>
      <c r="D43" s="219">
        <v>296</v>
      </c>
      <c r="E43" s="394"/>
      <c r="F43" s="93">
        <f t="shared" si="1"/>
        <v>0</v>
      </c>
    </row>
    <row r="44" spans="1:6" ht="38.25">
      <c r="A44" s="82" t="s">
        <v>87</v>
      </c>
      <c r="B44" s="184" t="s">
        <v>57</v>
      </c>
      <c r="C44" s="222" t="s">
        <v>175</v>
      </c>
      <c r="D44" s="219">
        <v>13.6</v>
      </c>
      <c r="E44" s="394"/>
      <c r="F44" s="93">
        <f t="shared" si="1"/>
        <v>0</v>
      </c>
    </row>
    <row r="45" spans="1:6" ht="26.25" thickBot="1">
      <c r="A45" s="94" t="s">
        <v>100</v>
      </c>
      <c r="B45" s="191" t="s">
        <v>69</v>
      </c>
      <c r="C45" s="239" t="s">
        <v>174</v>
      </c>
      <c r="D45" s="240">
        <v>68</v>
      </c>
      <c r="E45" s="397"/>
      <c r="F45" s="95">
        <f t="shared" si="1"/>
        <v>0</v>
      </c>
    </row>
    <row r="46" spans="1:6" ht="13.5" thickBot="1">
      <c r="A46" s="96" t="s">
        <v>36</v>
      </c>
      <c r="B46" s="241" t="s">
        <v>11</v>
      </c>
      <c r="C46" s="242"/>
      <c r="D46" s="243"/>
      <c r="E46" s="244"/>
      <c r="F46" s="97">
        <f>SUM(F21:F45)</f>
        <v>0</v>
      </c>
    </row>
    <row r="47" spans="1:6" ht="13.5" thickBot="1">
      <c r="A47" s="84"/>
      <c r="B47" s="245"/>
      <c r="C47" s="246"/>
      <c r="D47" s="247"/>
      <c r="E47" s="248"/>
      <c r="F47" s="85"/>
    </row>
    <row r="48" spans="1:6" ht="13.5" thickBot="1">
      <c r="A48" s="98"/>
      <c r="B48" s="99" t="s">
        <v>37</v>
      </c>
      <c r="C48" s="249"/>
      <c r="D48" s="250"/>
      <c r="E48" s="251"/>
      <c r="F48" s="100"/>
    </row>
    <row r="49" spans="1:6" ht="76.5">
      <c r="A49" s="89"/>
      <c r="B49" s="101" t="s">
        <v>20</v>
      </c>
      <c r="C49" s="252"/>
      <c r="D49" s="253"/>
      <c r="E49" s="254"/>
      <c r="F49" s="102"/>
    </row>
    <row r="50" spans="1:6" ht="76.5">
      <c r="A50" s="82" t="s">
        <v>88</v>
      </c>
      <c r="B50" s="186" t="s">
        <v>111</v>
      </c>
      <c r="C50" s="255" t="s">
        <v>9</v>
      </c>
      <c r="D50" s="256">
        <v>222.5</v>
      </c>
      <c r="E50" s="398"/>
      <c r="F50" s="103">
        <f t="shared" ref="F50:F62" si="2">D50*E50</f>
        <v>0</v>
      </c>
    </row>
    <row r="51" spans="1:6" ht="76.5">
      <c r="A51" s="82" t="s">
        <v>89</v>
      </c>
      <c r="B51" s="181" t="s">
        <v>401</v>
      </c>
      <c r="C51" s="255" t="s">
        <v>9</v>
      </c>
      <c r="D51" s="256">
        <v>33.200000000000003</v>
      </c>
      <c r="E51" s="398"/>
      <c r="F51" s="103">
        <f t="shared" si="2"/>
        <v>0</v>
      </c>
    </row>
    <row r="52" spans="1:6" ht="38.25">
      <c r="A52" s="133" t="s">
        <v>124</v>
      </c>
      <c r="B52" s="174" t="s">
        <v>415</v>
      </c>
      <c r="C52" s="218" t="s">
        <v>6</v>
      </c>
      <c r="D52" s="258">
        <v>1</v>
      </c>
      <c r="E52" s="399"/>
      <c r="F52" s="200">
        <f t="shared" si="2"/>
        <v>0</v>
      </c>
    </row>
    <row r="53" spans="1:6" ht="229.5">
      <c r="A53" s="82" t="s">
        <v>125</v>
      </c>
      <c r="B53" s="192" t="s">
        <v>114</v>
      </c>
      <c r="C53" s="255"/>
      <c r="D53" s="259"/>
      <c r="E53" s="257"/>
      <c r="F53" s="103"/>
    </row>
    <row r="54" spans="1:6">
      <c r="A54" s="82"/>
      <c r="B54" s="192" t="s">
        <v>26</v>
      </c>
      <c r="C54" s="255" t="s">
        <v>6</v>
      </c>
      <c r="D54" s="256">
        <v>8</v>
      </c>
      <c r="E54" s="398"/>
      <c r="F54" s="103">
        <f t="shared" si="2"/>
        <v>0</v>
      </c>
    </row>
    <row r="55" spans="1:6">
      <c r="A55" s="82"/>
      <c r="B55" s="192" t="s">
        <v>27</v>
      </c>
      <c r="C55" s="255" t="s">
        <v>6</v>
      </c>
      <c r="D55" s="256">
        <v>1</v>
      </c>
      <c r="E55" s="398"/>
      <c r="F55" s="103">
        <f t="shared" si="2"/>
        <v>0</v>
      </c>
    </row>
    <row r="56" spans="1:6">
      <c r="A56" s="82"/>
      <c r="B56" s="192" t="s">
        <v>108</v>
      </c>
      <c r="C56" s="255" t="s">
        <v>6</v>
      </c>
      <c r="D56" s="256">
        <v>1</v>
      </c>
      <c r="E56" s="398"/>
      <c r="F56" s="103">
        <f t="shared" si="2"/>
        <v>0</v>
      </c>
    </row>
    <row r="57" spans="1:6">
      <c r="A57" s="82"/>
      <c r="B57" s="192" t="s">
        <v>107</v>
      </c>
      <c r="C57" s="255" t="s">
        <v>6</v>
      </c>
      <c r="D57" s="256">
        <v>1</v>
      </c>
      <c r="E57" s="398"/>
      <c r="F57" s="103">
        <f t="shared" si="2"/>
        <v>0</v>
      </c>
    </row>
    <row r="58" spans="1:6" ht="51">
      <c r="A58" s="82" t="s">
        <v>90</v>
      </c>
      <c r="B58" s="186" t="s">
        <v>112</v>
      </c>
      <c r="C58" s="218" t="s">
        <v>6</v>
      </c>
      <c r="D58" s="219">
        <v>1</v>
      </c>
      <c r="E58" s="394"/>
      <c r="F58" s="103">
        <f t="shared" si="2"/>
        <v>0</v>
      </c>
    </row>
    <row r="59" spans="1:6" ht="114.75">
      <c r="A59" s="82" t="s">
        <v>91</v>
      </c>
      <c r="B59" s="180" t="s">
        <v>115</v>
      </c>
      <c r="C59" s="218" t="s">
        <v>6</v>
      </c>
      <c r="D59" s="219">
        <v>6</v>
      </c>
      <c r="E59" s="395"/>
      <c r="F59" s="103">
        <f t="shared" si="2"/>
        <v>0</v>
      </c>
    </row>
    <row r="60" spans="1:6" ht="63.75">
      <c r="A60" s="82" t="s">
        <v>92</v>
      </c>
      <c r="B60" s="180" t="s">
        <v>58</v>
      </c>
      <c r="C60" s="218" t="s">
        <v>6</v>
      </c>
      <c r="D60" s="219">
        <v>6</v>
      </c>
      <c r="E60" s="395"/>
      <c r="F60" s="103">
        <f t="shared" si="2"/>
        <v>0</v>
      </c>
    </row>
    <row r="61" spans="1:6" ht="51">
      <c r="A61" s="82" t="s">
        <v>402</v>
      </c>
      <c r="B61" s="174" t="s">
        <v>102</v>
      </c>
      <c r="C61" s="218" t="s">
        <v>6</v>
      </c>
      <c r="D61" s="219">
        <v>6</v>
      </c>
      <c r="E61" s="395"/>
      <c r="F61" s="103">
        <f t="shared" si="2"/>
        <v>0</v>
      </c>
    </row>
    <row r="62" spans="1:6" ht="102.75" thickBot="1">
      <c r="A62" s="82" t="s">
        <v>416</v>
      </c>
      <c r="B62" s="193" t="s">
        <v>55</v>
      </c>
      <c r="C62" s="260" t="s">
        <v>9</v>
      </c>
      <c r="D62" s="240">
        <v>30</v>
      </c>
      <c r="E62" s="400"/>
      <c r="F62" s="104">
        <f t="shared" si="2"/>
        <v>0</v>
      </c>
    </row>
    <row r="63" spans="1:6" ht="13.5" thickBot="1">
      <c r="A63" s="105" t="s">
        <v>38</v>
      </c>
      <c r="B63" s="261" t="s">
        <v>22</v>
      </c>
      <c r="C63" s="262"/>
      <c r="D63" s="263"/>
      <c r="E63" s="264"/>
      <c r="F63" s="106">
        <f>SUM(F50:F62)</f>
        <v>0</v>
      </c>
    </row>
    <row r="64" spans="1:6" ht="13.5" thickBot="1">
      <c r="A64" s="84"/>
      <c r="B64" s="223"/>
      <c r="C64" s="224"/>
      <c r="D64" s="225"/>
      <c r="E64" s="226"/>
      <c r="F64" s="85"/>
    </row>
    <row r="65" spans="1:6" ht="13.5" thickBot="1">
      <c r="A65" s="87"/>
      <c r="B65" s="265" t="s">
        <v>39</v>
      </c>
      <c r="C65" s="266"/>
      <c r="D65" s="267"/>
      <c r="E65" s="268"/>
      <c r="F65" s="107"/>
    </row>
    <row r="66" spans="1:6" ht="76.5">
      <c r="A66" s="80"/>
      <c r="B66" s="90" t="s">
        <v>8</v>
      </c>
      <c r="C66" s="231"/>
      <c r="D66" s="232"/>
      <c r="E66" s="233"/>
      <c r="F66" s="91"/>
    </row>
    <row r="67" spans="1:6" ht="25.5">
      <c r="A67" s="82" t="s">
        <v>93</v>
      </c>
      <c r="B67" s="180" t="s">
        <v>41</v>
      </c>
      <c r="C67" s="218" t="s">
        <v>15</v>
      </c>
      <c r="D67" s="219">
        <v>7</v>
      </c>
      <c r="E67" s="401"/>
      <c r="F67" s="83">
        <f t="shared" ref="F67:F77" si="3">D67*E67</f>
        <v>0</v>
      </c>
    </row>
    <row r="68" spans="1:6" ht="25.5">
      <c r="A68" s="82" t="s">
        <v>94</v>
      </c>
      <c r="B68" s="180" t="s">
        <v>59</v>
      </c>
      <c r="C68" s="218" t="s">
        <v>28</v>
      </c>
      <c r="D68" s="219">
        <v>14</v>
      </c>
      <c r="E68" s="395"/>
      <c r="F68" s="83">
        <f t="shared" si="3"/>
        <v>0</v>
      </c>
    </row>
    <row r="69" spans="1:6" ht="25.5">
      <c r="A69" s="82" t="s">
        <v>95</v>
      </c>
      <c r="B69" s="194" t="s">
        <v>42</v>
      </c>
      <c r="C69" s="222" t="s">
        <v>9</v>
      </c>
      <c r="D69" s="269">
        <v>222.5</v>
      </c>
      <c r="E69" s="402"/>
      <c r="F69" s="83">
        <f t="shared" si="3"/>
        <v>0</v>
      </c>
    </row>
    <row r="70" spans="1:6" ht="25.5">
      <c r="A70" s="82" t="s">
        <v>126</v>
      </c>
      <c r="B70" s="186" t="s">
        <v>403</v>
      </c>
      <c r="C70" s="218" t="s">
        <v>174</v>
      </c>
      <c r="D70" s="219">
        <v>610</v>
      </c>
      <c r="E70" s="403"/>
      <c r="F70" s="83">
        <f t="shared" si="3"/>
        <v>0</v>
      </c>
    </row>
    <row r="71" spans="1:6" ht="25.5">
      <c r="A71" s="82" t="s">
        <v>96</v>
      </c>
      <c r="B71" s="186" t="s">
        <v>404</v>
      </c>
      <c r="C71" s="218" t="s">
        <v>174</v>
      </c>
      <c r="D71" s="219">
        <v>610</v>
      </c>
      <c r="E71" s="403"/>
      <c r="F71" s="83">
        <f t="shared" si="3"/>
        <v>0</v>
      </c>
    </row>
    <row r="72" spans="1:6" ht="51">
      <c r="A72" s="82" t="s">
        <v>97</v>
      </c>
      <c r="B72" s="194" t="s">
        <v>405</v>
      </c>
      <c r="C72" s="222" t="s">
        <v>9</v>
      </c>
      <c r="D72" s="269">
        <v>222.5</v>
      </c>
      <c r="E72" s="402"/>
      <c r="F72" s="83">
        <f t="shared" ref="F72" si="4">D72*E72</f>
        <v>0</v>
      </c>
    </row>
    <row r="73" spans="1:6" ht="38.25">
      <c r="A73" s="133" t="s">
        <v>127</v>
      </c>
      <c r="B73" s="194" t="s">
        <v>406</v>
      </c>
      <c r="C73" s="222" t="s">
        <v>9</v>
      </c>
      <c r="D73" s="269">
        <v>33.200000000000003</v>
      </c>
      <c r="E73" s="404"/>
      <c r="F73" s="83">
        <f>D73*E73</f>
        <v>0</v>
      </c>
    </row>
    <row r="74" spans="1:6" ht="38.25">
      <c r="A74" s="82" t="s">
        <v>127</v>
      </c>
      <c r="B74" s="174" t="s">
        <v>117</v>
      </c>
      <c r="C74" s="222" t="s">
        <v>6</v>
      </c>
      <c r="D74" s="269">
        <v>11</v>
      </c>
      <c r="E74" s="402"/>
      <c r="F74" s="83">
        <f t="shared" ref="F74" si="5">D74*E74</f>
        <v>0</v>
      </c>
    </row>
    <row r="75" spans="1:6" ht="63.75">
      <c r="A75" s="82" t="s">
        <v>128</v>
      </c>
      <c r="B75" s="174" t="s">
        <v>118</v>
      </c>
      <c r="C75" s="222" t="s">
        <v>9</v>
      </c>
      <c r="D75" s="219">
        <v>222.5</v>
      </c>
      <c r="E75" s="394"/>
      <c r="F75" s="83">
        <f t="shared" si="3"/>
        <v>0</v>
      </c>
    </row>
    <row r="76" spans="1:6" ht="114.75">
      <c r="A76" s="82" t="s">
        <v>129</v>
      </c>
      <c r="B76" s="195" t="s">
        <v>47</v>
      </c>
      <c r="C76" s="218" t="s">
        <v>9</v>
      </c>
      <c r="D76" s="219">
        <v>255.7</v>
      </c>
      <c r="E76" s="394"/>
      <c r="F76" s="83">
        <f t="shared" si="3"/>
        <v>0</v>
      </c>
    </row>
    <row r="77" spans="1:6" ht="51.75" thickBot="1">
      <c r="A77" s="94" t="s">
        <v>130</v>
      </c>
      <c r="B77" s="196" t="s">
        <v>407</v>
      </c>
      <c r="C77" s="260" t="s">
        <v>7</v>
      </c>
      <c r="D77" s="240">
        <v>1</v>
      </c>
      <c r="E77" s="397"/>
      <c r="F77" s="108">
        <f t="shared" si="3"/>
        <v>0</v>
      </c>
    </row>
    <row r="78" spans="1:6" ht="13.5" thickBot="1">
      <c r="A78" s="109" t="s">
        <v>40</v>
      </c>
      <c r="B78" s="270" t="s">
        <v>10</v>
      </c>
      <c r="C78" s="271"/>
      <c r="D78" s="272"/>
      <c r="E78" s="273"/>
      <c r="F78" s="110">
        <f>SUM(F67:F77)</f>
        <v>0</v>
      </c>
    </row>
    <row r="79" spans="1:6" ht="13.5" thickBot="1">
      <c r="D79" s="275"/>
    </row>
    <row r="80" spans="1:6" ht="13.5" thickBot="1">
      <c r="A80" s="112" t="s">
        <v>110</v>
      </c>
      <c r="B80" s="276" t="s">
        <v>149</v>
      </c>
      <c r="C80" s="277"/>
      <c r="D80" s="278"/>
      <c r="E80" s="279"/>
      <c r="F80" s="113">
        <f>F15+F46+F63+F78</f>
        <v>0</v>
      </c>
    </row>
    <row r="81" spans="4:4">
      <c r="D81" s="275"/>
    </row>
    <row r="82" spans="4:4">
      <c r="D82" s="275"/>
    </row>
    <row r="83" spans="4:4">
      <c r="D83" s="275"/>
    </row>
    <row r="84" spans="4:4">
      <c r="D84" s="275"/>
    </row>
    <row r="85" spans="4:4">
      <c r="D85" s="275"/>
    </row>
    <row r="86" spans="4:4">
      <c r="D86" s="275"/>
    </row>
    <row r="87" spans="4:4">
      <c r="D87" s="275"/>
    </row>
    <row r="88" spans="4:4">
      <c r="D88" s="275"/>
    </row>
    <row r="89" spans="4:4">
      <c r="D89" s="275"/>
    </row>
    <row r="90" spans="4:4">
      <c r="D90" s="275"/>
    </row>
    <row r="91" spans="4:4">
      <c r="D91" s="275"/>
    </row>
    <row r="92" spans="4:4">
      <c r="D92" s="275"/>
    </row>
    <row r="93" spans="4:4">
      <c r="D93" s="275"/>
    </row>
    <row r="94" spans="4:4">
      <c r="D94" s="275"/>
    </row>
    <row r="95" spans="4:4">
      <c r="D95" s="275"/>
    </row>
    <row r="96" spans="4:4">
      <c r="D96" s="275"/>
    </row>
    <row r="97" spans="4:4">
      <c r="D97" s="275"/>
    </row>
    <row r="98" spans="4:4">
      <c r="D98" s="275"/>
    </row>
    <row r="99" spans="4:4">
      <c r="D99" s="275"/>
    </row>
    <row r="100" spans="4:4">
      <c r="D100" s="275"/>
    </row>
    <row r="101" spans="4:4">
      <c r="D101" s="275"/>
    </row>
    <row r="102" spans="4:4">
      <c r="D102" s="275"/>
    </row>
    <row r="103" spans="4:4">
      <c r="D103" s="275"/>
    </row>
    <row r="104" spans="4:4">
      <c r="D104" s="275"/>
    </row>
    <row r="105" spans="4:4">
      <c r="D105" s="275"/>
    </row>
    <row r="106" spans="4:4">
      <c r="D106" s="275"/>
    </row>
    <row r="107" spans="4:4">
      <c r="D107" s="275"/>
    </row>
  </sheetData>
  <sheetProtection algorithmName="SHA-512" hashValue="yjlF+MN9ke7y2SbAObk10tTmhmJPx1LVJ4iI7HiYqZpXb4saI9qDBn/c6L2b8d6YfNmSPTRNCjMpBlsDCvZLLQ==" saltValue="fMkdyLS4FxJpuQDLPQRfQw=="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16"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9C7AD-669C-49FD-A7E1-EE0689568D20}">
  <dimension ref="A1:G173"/>
  <sheetViews>
    <sheetView tabSelected="1" view="pageBreakPreview" zoomScaleNormal="100" zoomScaleSheetLayoutView="100" workbookViewId="0">
      <pane ySplit="3" topLeftCell="A25" activePane="bottomLeft" state="frozen"/>
      <selection pane="bottomLeft" activeCell="A35" sqref="A35:XFD35"/>
    </sheetView>
  </sheetViews>
  <sheetFormatPr defaultRowHeight="14.25"/>
  <cols>
    <col min="1" max="1" width="8" style="134" bestFit="1" customWidth="1"/>
    <col min="2" max="2" width="39.7109375" style="344" customWidth="1"/>
    <col min="3" max="3" width="6.5703125" style="298" bestFit="1" customWidth="1"/>
    <col min="4" max="4" width="8.42578125" style="299" bestFit="1" customWidth="1"/>
    <col min="5" max="5" width="12.5703125" style="300" customWidth="1"/>
    <col min="6" max="6" width="13.7109375" style="137" customWidth="1"/>
    <col min="7" max="7" width="9.140625" style="280"/>
    <col min="8" max="16384" width="9.140625" style="293"/>
  </cols>
  <sheetData>
    <row r="1" spans="1:7" s="281" customFormat="1" ht="12.75">
      <c r="A1" s="124" t="s">
        <v>131</v>
      </c>
      <c r="B1" s="297" t="s">
        <v>150</v>
      </c>
      <c r="C1" s="298"/>
      <c r="D1" s="299"/>
      <c r="E1" s="300"/>
      <c r="F1" s="138"/>
      <c r="G1" s="280"/>
    </row>
    <row r="2" spans="1:7" s="281" customFormat="1" ht="13.5" thickBot="1">
      <c r="A2" s="124"/>
      <c r="B2" s="297"/>
      <c r="C2" s="298"/>
      <c r="D2" s="299"/>
      <c r="E2" s="300"/>
      <c r="F2" s="139"/>
      <c r="G2" s="280"/>
    </row>
    <row r="3" spans="1:7" s="281" customFormat="1" ht="26.25" thickBot="1">
      <c r="A3" s="114" t="s">
        <v>0</v>
      </c>
      <c r="B3" s="301" t="s">
        <v>1</v>
      </c>
      <c r="C3" s="301" t="s">
        <v>2</v>
      </c>
      <c r="D3" s="302" t="s">
        <v>3</v>
      </c>
      <c r="E3" s="207" t="s">
        <v>4</v>
      </c>
      <c r="F3" s="140" t="s">
        <v>5</v>
      </c>
      <c r="G3" s="280"/>
    </row>
    <row r="4" spans="1:7" s="283" customFormat="1" ht="13.5" thickBot="1">
      <c r="A4" s="115"/>
      <c r="B4" s="303"/>
      <c r="C4" s="303"/>
      <c r="D4" s="304"/>
      <c r="E4" s="210"/>
      <c r="F4" s="141"/>
      <c r="G4" s="282"/>
    </row>
    <row r="5" spans="1:7" s="281" customFormat="1" ht="13.5" thickBot="1">
      <c r="A5" s="125"/>
      <c r="B5" s="305" t="s">
        <v>29</v>
      </c>
      <c r="C5" s="306"/>
      <c r="D5" s="307"/>
      <c r="E5" s="308"/>
      <c r="F5" s="177"/>
      <c r="G5" s="280"/>
    </row>
    <row r="6" spans="1:7" s="281" customFormat="1" ht="26.25" thickBot="1">
      <c r="A6" s="126"/>
      <c r="B6" s="199" t="s">
        <v>151</v>
      </c>
      <c r="C6" s="309"/>
      <c r="D6" s="310">
        <v>0</v>
      </c>
      <c r="E6" s="217"/>
      <c r="F6" s="81">
        <f>D6*E6</f>
        <v>0</v>
      </c>
      <c r="G6" s="280"/>
    </row>
    <row r="7" spans="1:7" s="281" customFormat="1" ht="13.5" thickBot="1">
      <c r="A7" s="389" t="s">
        <v>34</v>
      </c>
      <c r="B7" s="390" t="s">
        <v>12</v>
      </c>
      <c r="C7" s="391"/>
      <c r="D7" s="392"/>
      <c r="E7" s="387"/>
      <c r="F7" s="388">
        <f>F6</f>
        <v>0</v>
      </c>
      <c r="G7" s="280"/>
    </row>
    <row r="8" spans="1:7" s="281" customFormat="1" ht="13.5" thickBot="1">
      <c r="A8" s="127"/>
      <c r="B8" s="311"/>
      <c r="C8" s="312"/>
      <c r="D8" s="313"/>
      <c r="E8" s="226"/>
      <c r="F8" s="142"/>
      <c r="G8" s="280"/>
    </row>
    <row r="9" spans="1:7" s="281" customFormat="1" ht="13.5" thickBot="1">
      <c r="A9" s="128"/>
      <c r="B9" s="314" t="s">
        <v>35</v>
      </c>
      <c r="C9" s="315"/>
      <c r="D9" s="316"/>
      <c r="E9" s="230"/>
      <c r="F9" s="88"/>
      <c r="G9" s="280"/>
    </row>
    <row r="10" spans="1:7" s="281" customFormat="1" ht="26.25" thickBot="1">
      <c r="A10" s="129"/>
      <c r="B10" s="199" t="s">
        <v>152</v>
      </c>
      <c r="C10" s="317"/>
      <c r="D10" s="318">
        <v>0</v>
      </c>
      <c r="E10" s="233"/>
      <c r="F10" s="91">
        <f>D10*E10</f>
        <v>0</v>
      </c>
      <c r="G10" s="280"/>
    </row>
    <row r="11" spans="1:7" s="281" customFormat="1" ht="13.5" thickBot="1">
      <c r="A11" s="116" t="s">
        <v>36</v>
      </c>
      <c r="B11" s="319" t="s">
        <v>11</v>
      </c>
      <c r="C11" s="320"/>
      <c r="D11" s="321"/>
      <c r="E11" s="322"/>
      <c r="F11" s="143">
        <f>F10</f>
        <v>0</v>
      </c>
      <c r="G11" s="280"/>
    </row>
    <row r="12" spans="1:7" s="281" customFormat="1" ht="13.5" thickBot="1">
      <c r="A12" s="130"/>
      <c r="B12" s="323"/>
      <c r="C12" s="324"/>
      <c r="D12" s="325"/>
      <c r="E12" s="248"/>
      <c r="F12" s="85"/>
      <c r="G12" s="280"/>
    </row>
    <row r="13" spans="1:7" s="281" customFormat="1" ht="13.5" thickBot="1">
      <c r="A13" s="131"/>
      <c r="B13" s="117" t="s">
        <v>153</v>
      </c>
      <c r="C13" s="326"/>
      <c r="D13" s="327"/>
      <c r="E13" s="328"/>
      <c r="F13" s="144"/>
      <c r="G13" s="280"/>
    </row>
    <row r="14" spans="1:7" s="281" customFormat="1" ht="76.5">
      <c r="A14" s="129"/>
      <c r="B14" s="118" t="s">
        <v>20</v>
      </c>
      <c r="C14" s="309"/>
      <c r="D14" s="310"/>
      <c r="E14" s="217"/>
      <c r="F14" s="81"/>
      <c r="G14" s="280"/>
    </row>
    <row r="15" spans="1:7" s="281" customFormat="1" ht="26.25" thickBot="1">
      <c r="A15" s="94" t="s">
        <v>88</v>
      </c>
      <c r="B15" s="284" t="s">
        <v>420</v>
      </c>
      <c r="C15" s="218" t="s">
        <v>421</v>
      </c>
      <c r="D15" s="219">
        <v>4</v>
      </c>
      <c r="E15" s="405"/>
      <c r="F15" s="285">
        <f>SUM(D15*E15)</f>
        <v>0</v>
      </c>
      <c r="G15" s="280"/>
    </row>
    <row r="16" spans="1:7" s="281" customFormat="1" ht="128.25" thickBot="1">
      <c r="A16" s="132" t="s">
        <v>89</v>
      </c>
      <c r="B16" s="190" t="s">
        <v>408</v>
      </c>
      <c r="C16" s="222" t="s">
        <v>6</v>
      </c>
      <c r="D16" s="329">
        <v>1</v>
      </c>
      <c r="E16" s="406"/>
      <c r="F16" s="103">
        <f t="shared" ref="F16" si="0">D16*E16</f>
        <v>0</v>
      </c>
      <c r="G16" s="280"/>
    </row>
    <row r="17" spans="1:7" s="281" customFormat="1" ht="13.5" thickBot="1">
      <c r="A17" s="119" t="s">
        <v>38</v>
      </c>
      <c r="B17" s="331" t="s">
        <v>154</v>
      </c>
      <c r="C17" s="332"/>
      <c r="D17" s="333"/>
      <c r="E17" s="334"/>
      <c r="F17" s="145">
        <f>SUM(F15:F16)</f>
        <v>0</v>
      </c>
      <c r="G17" s="280"/>
    </row>
    <row r="18" spans="1:7" s="281" customFormat="1" ht="13.5" thickBot="1">
      <c r="A18" s="120"/>
      <c r="B18" s="335"/>
      <c r="C18" s="336"/>
      <c r="D18" s="337"/>
      <c r="E18" s="338"/>
      <c r="F18" s="146"/>
      <c r="G18" s="280"/>
    </row>
    <row r="19" spans="1:7" s="281" customFormat="1" ht="13.5" thickBot="1">
      <c r="A19" s="128"/>
      <c r="B19" s="117" t="s">
        <v>155</v>
      </c>
      <c r="C19" s="326"/>
      <c r="D19" s="327"/>
      <c r="E19" s="328"/>
      <c r="F19" s="144"/>
      <c r="G19" s="280"/>
    </row>
    <row r="20" spans="1:7" s="281" customFormat="1" ht="76.5">
      <c r="A20" s="129"/>
      <c r="B20" s="121" t="s">
        <v>20</v>
      </c>
      <c r="C20" s="317"/>
      <c r="D20" s="318"/>
      <c r="E20" s="233"/>
      <c r="F20" s="91"/>
      <c r="G20" s="280"/>
    </row>
    <row r="21" spans="1:7" s="281" customFormat="1" ht="51">
      <c r="A21" s="126"/>
      <c r="B21" s="73" t="s">
        <v>156</v>
      </c>
      <c r="C21" s="222"/>
      <c r="D21" s="329"/>
      <c r="E21" s="330"/>
      <c r="F21" s="103"/>
      <c r="G21" s="280"/>
    </row>
    <row r="22" spans="1:7" s="281" customFormat="1" ht="76.5">
      <c r="A22" s="133" t="s">
        <v>93</v>
      </c>
      <c r="B22" s="286" t="s">
        <v>409</v>
      </c>
      <c r="C22" s="222" t="s">
        <v>6</v>
      </c>
      <c r="D22" s="329">
        <v>1</v>
      </c>
      <c r="E22" s="406"/>
      <c r="F22" s="103">
        <f t="shared" ref="F22:F36" si="1">D22*E22</f>
        <v>0</v>
      </c>
      <c r="G22" s="280"/>
    </row>
    <row r="23" spans="1:7" s="281" customFormat="1" ht="76.5">
      <c r="A23" s="133" t="s">
        <v>157</v>
      </c>
      <c r="B23" s="286" t="s">
        <v>410</v>
      </c>
      <c r="C23" s="222" t="s">
        <v>6</v>
      </c>
      <c r="D23" s="329">
        <v>1</v>
      </c>
      <c r="E23" s="406"/>
      <c r="F23" s="103">
        <f t="shared" si="1"/>
        <v>0</v>
      </c>
      <c r="G23" s="280"/>
    </row>
    <row r="24" spans="1:7" s="281" customFormat="1" ht="267.75">
      <c r="A24" s="133" t="s">
        <v>94</v>
      </c>
      <c r="B24" s="287" t="s">
        <v>411</v>
      </c>
      <c r="C24" s="222" t="s">
        <v>6</v>
      </c>
      <c r="D24" s="329">
        <v>2</v>
      </c>
      <c r="E24" s="406"/>
      <c r="F24" s="103">
        <f t="shared" si="1"/>
        <v>0</v>
      </c>
      <c r="G24" s="280"/>
    </row>
    <row r="25" spans="1:7" s="281" customFormat="1" ht="76.5">
      <c r="A25" s="133" t="s">
        <v>95</v>
      </c>
      <c r="B25" s="288" t="s">
        <v>419</v>
      </c>
      <c r="C25" s="222" t="s">
        <v>6</v>
      </c>
      <c r="D25" s="329">
        <v>2</v>
      </c>
      <c r="E25" s="406"/>
      <c r="F25" s="103">
        <f t="shared" si="1"/>
        <v>0</v>
      </c>
      <c r="G25" s="280"/>
    </row>
    <row r="26" spans="1:7" s="281" customFormat="1" ht="38.25">
      <c r="A26" s="133" t="s">
        <v>126</v>
      </c>
      <c r="B26" s="190" t="s">
        <v>158</v>
      </c>
      <c r="C26" s="222"/>
      <c r="D26" s="329"/>
      <c r="E26" s="330"/>
      <c r="F26" s="103"/>
      <c r="G26" s="280"/>
    </row>
    <row r="27" spans="1:7" s="281" customFormat="1" ht="25.5">
      <c r="A27" s="133"/>
      <c r="B27" s="289" t="s">
        <v>159</v>
      </c>
      <c r="C27" s="222" t="s">
        <v>6</v>
      </c>
      <c r="D27" s="329">
        <v>2</v>
      </c>
      <c r="E27" s="406"/>
      <c r="F27" s="103">
        <f t="shared" si="1"/>
        <v>0</v>
      </c>
      <c r="G27" s="280"/>
    </row>
    <row r="28" spans="1:7" s="281" customFormat="1" ht="12.75">
      <c r="A28" s="133"/>
      <c r="B28" s="289" t="s">
        <v>160</v>
      </c>
      <c r="C28" s="222" t="s">
        <v>6</v>
      </c>
      <c r="D28" s="329">
        <v>2</v>
      </c>
      <c r="E28" s="394"/>
      <c r="F28" s="103">
        <f t="shared" si="1"/>
        <v>0</v>
      </c>
      <c r="G28" s="280"/>
    </row>
    <row r="29" spans="1:7" s="281" customFormat="1" ht="12.75">
      <c r="A29" s="133"/>
      <c r="B29" s="289" t="s">
        <v>161</v>
      </c>
      <c r="C29" s="222" t="s">
        <v>6</v>
      </c>
      <c r="D29" s="329">
        <v>2</v>
      </c>
      <c r="E29" s="394"/>
      <c r="F29" s="103">
        <f t="shared" si="1"/>
        <v>0</v>
      </c>
      <c r="G29" s="280"/>
    </row>
    <row r="30" spans="1:7" s="281" customFormat="1" ht="12.75">
      <c r="A30" s="133"/>
      <c r="B30" s="289" t="s">
        <v>162</v>
      </c>
      <c r="C30" s="222" t="s">
        <v>6</v>
      </c>
      <c r="D30" s="329">
        <v>2</v>
      </c>
      <c r="E30" s="394"/>
      <c r="F30" s="103">
        <f t="shared" si="1"/>
        <v>0</v>
      </c>
      <c r="G30" s="280"/>
    </row>
    <row r="31" spans="1:7" s="281" customFormat="1" ht="12.75">
      <c r="A31" s="133"/>
      <c r="B31" s="289" t="s">
        <v>163</v>
      </c>
      <c r="C31" s="222" t="s">
        <v>6</v>
      </c>
      <c r="D31" s="329">
        <v>1</v>
      </c>
      <c r="E31" s="394"/>
      <c r="F31" s="103">
        <f t="shared" si="1"/>
        <v>0</v>
      </c>
      <c r="G31" s="280"/>
    </row>
    <row r="32" spans="1:7" s="281" customFormat="1" ht="12.75">
      <c r="A32" s="133"/>
      <c r="B32" s="289" t="s">
        <v>164</v>
      </c>
      <c r="C32" s="222" t="s">
        <v>6</v>
      </c>
      <c r="D32" s="329">
        <v>1</v>
      </c>
      <c r="E32" s="394"/>
      <c r="F32" s="103">
        <f t="shared" si="1"/>
        <v>0</v>
      </c>
      <c r="G32" s="280"/>
    </row>
    <row r="33" spans="1:7" s="281" customFormat="1" ht="12.75">
      <c r="A33" s="133"/>
      <c r="B33" s="289" t="s">
        <v>165</v>
      </c>
      <c r="C33" s="222" t="s">
        <v>6</v>
      </c>
      <c r="D33" s="329">
        <v>1</v>
      </c>
      <c r="E33" s="394"/>
      <c r="F33" s="103">
        <f t="shared" si="1"/>
        <v>0</v>
      </c>
      <c r="G33" s="280"/>
    </row>
    <row r="34" spans="1:7" s="281" customFormat="1" ht="25.5">
      <c r="A34" s="133"/>
      <c r="B34" s="289" t="s">
        <v>166</v>
      </c>
      <c r="C34" s="222" t="s">
        <v>6</v>
      </c>
      <c r="D34" s="329">
        <v>1</v>
      </c>
      <c r="E34" s="394"/>
      <c r="F34" s="103">
        <f t="shared" si="1"/>
        <v>0</v>
      </c>
      <c r="G34" s="280"/>
    </row>
    <row r="35" spans="1:7" s="281" customFormat="1" ht="38.25">
      <c r="A35" s="82" t="s">
        <v>96</v>
      </c>
      <c r="B35" s="290" t="s">
        <v>414</v>
      </c>
      <c r="C35" s="218" t="s">
        <v>6</v>
      </c>
      <c r="D35" s="219">
        <v>1</v>
      </c>
      <c r="E35" s="398"/>
      <c r="F35" s="103">
        <f t="shared" si="1"/>
        <v>0</v>
      </c>
      <c r="G35" s="280"/>
    </row>
    <row r="36" spans="1:7" s="281" customFormat="1" ht="26.25" thickBot="1">
      <c r="A36" s="371" t="s">
        <v>97</v>
      </c>
      <c r="B36" s="291" t="s">
        <v>412</v>
      </c>
      <c r="C36" s="372" t="s">
        <v>6</v>
      </c>
      <c r="D36" s="373">
        <v>1</v>
      </c>
      <c r="E36" s="407"/>
      <c r="F36" s="374">
        <f t="shared" si="1"/>
        <v>0</v>
      </c>
      <c r="G36" s="280"/>
    </row>
    <row r="37" spans="1:7" s="281" customFormat="1" ht="13.5" thickBot="1">
      <c r="A37" s="119" t="s">
        <v>40</v>
      </c>
      <c r="B37" s="331" t="s">
        <v>22</v>
      </c>
      <c r="C37" s="332"/>
      <c r="D37" s="333"/>
      <c r="E37" s="334"/>
      <c r="F37" s="145">
        <f>SUM(F22:F36)</f>
        <v>0</v>
      </c>
      <c r="G37" s="280"/>
    </row>
    <row r="38" spans="1:7" s="281" customFormat="1" ht="13.5" thickBot="1">
      <c r="A38" s="130"/>
      <c r="B38" s="311"/>
      <c r="C38" s="312"/>
      <c r="D38" s="313"/>
      <c r="E38" s="226"/>
      <c r="F38" s="147"/>
      <c r="G38" s="280"/>
    </row>
    <row r="39" spans="1:7" s="281" customFormat="1" ht="12.75">
      <c r="A39" s="152"/>
      <c r="B39" s="339" t="s">
        <v>167</v>
      </c>
      <c r="C39" s="340"/>
      <c r="D39" s="341"/>
      <c r="E39" s="342"/>
      <c r="F39" s="151"/>
      <c r="G39" s="280"/>
    </row>
    <row r="40" spans="1:7" s="281" customFormat="1" ht="76.5">
      <c r="A40" s="129"/>
      <c r="B40" s="150" t="s">
        <v>8</v>
      </c>
      <c r="C40" s="222"/>
      <c r="D40" s="329"/>
      <c r="E40" s="220"/>
      <c r="F40" s="83"/>
      <c r="G40" s="280"/>
    </row>
    <row r="41" spans="1:7" s="281" customFormat="1" ht="25.5">
      <c r="A41" s="126"/>
      <c r="B41" s="150" t="s">
        <v>168</v>
      </c>
      <c r="C41" s="222"/>
      <c r="D41" s="329"/>
      <c r="E41" s="220"/>
      <c r="F41" s="83"/>
      <c r="G41" s="280"/>
    </row>
    <row r="42" spans="1:7" s="281" customFormat="1" ht="51">
      <c r="A42" s="133" t="s">
        <v>169</v>
      </c>
      <c r="B42" s="174" t="s">
        <v>413</v>
      </c>
      <c r="C42" s="222" t="s">
        <v>6</v>
      </c>
      <c r="D42" s="269">
        <v>1</v>
      </c>
      <c r="E42" s="402"/>
      <c r="F42" s="83">
        <f t="shared" ref="F42:F43" si="2">D42*E42</f>
        <v>0</v>
      </c>
      <c r="G42" s="280"/>
    </row>
    <row r="43" spans="1:7" s="281" customFormat="1" ht="38.25">
      <c r="A43" s="175" t="s">
        <v>422</v>
      </c>
      <c r="B43" s="292" t="s">
        <v>417</v>
      </c>
      <c r="C43" s="343" t="s">
        <v>6</v>
      </c>
      <c r="D43" s="269">
        <v>1</v>
      </c>
      <c r="E43" s="408"/>
      <c r="F43" s="176">
        <f t="shared" si="2"/>
        <v>0</v>
      </c>
      <c r="G43" s="280"/>
    </row>
    <row r="44" spans="1:7" s="281" customFormat="1" ht="26.25" thickBot="1">
      <c r="A44" s="371" t="s">
        <v>418</v>
      </c>
      <c r="B44" s="375" t="s">
        <v>59</v>
      </c>
      <c r="C44" s="372" t="s">
        <v>28</v>
      </c>
      <c r="D44" s="373">
        <v>10</v>
      </c>
      <c r="E44" s="407"/>
      <c r="F44" s="376">
        <f t="shared" ref="F44" si="3">D44*E44</f>
        <v>0</v>
      </c>
      <c r="G44" s="280"/>
    </row>
    <row r="45" spans="1:7" s="281" customFormat="1" ht="13.5" thickBot="1">
      <c r="A45" s="377" t="s">
        <v>423</v>
      </c>
      <c r="B45" s="378" t="s">
        <v>10</v>
      </c>
      <c r="C45" s="379"/>
      <c r="D45" s="380"/>
      <c r="E45" s="381"/>
      <c r="F45" s="382">
        <f>SUM(F42:F44)</f>
        <v>0</v>
      </c>
      <c r="G45" s="280"/>
    </row>
    <row r="46" spans="1:7" ht="15" thickBot="1"/>
    <row r="47" spans="1:7" ht="26.25" thickBot="1">
      <c r="A47" s="153" t="s">
        <v>275</v>
      </c>
      <c r="B47" s="345" t="s">
        <v>276</v>
      </c>
      <c r="C47" s="346"/>
      <c r="D47" s="347"/>
      <c r="E47" s="348"/>
      <c r="F47" s="154"/>
    </row>
    <row r="48" spans="1:7" ht="15" thickBot="1">
      <c r="A48" s="155"/>
      <c r="B48" s="156" t="s">
        <v>277</v>
      </c>
      <c r="C48" s="157"/>
      <c r="D48" s="157"/>
      <c r="E48" s="349"/>
      <c r="F48" s="158"/>
    </row>
    <row r="49" spans="1:6" ht="39" thickBot="1">
      <c r="A49" s="159" t="s">
        <v>278</v>
      </c>
      <c r="B49" s="294" t="s">
        <v>179</v>
      </c>
      <c r="C49" s="350" t="s">
        <v>180</v>
      </c>
      <c r="D49" s="351">
        <v>1</v>
      </c>
      <c r="E49" s="409"/>
      <c r="F49" s="148">
        <f>D49*E49</f>
        <v>0</v>
      </c>
    </row>
    <row r="50" spans="1:6" ht="15" thickBot="1">
      <c r="A50" s="160" t="s">
        <v>279</v>
      </c>
      <c r="B50" s="161" t="s">
        <v>181</v>
      </c>
      <c r="C50" s="157"/>
      <c r="D50" s="162"/>
      <c r="E50" s="349"/>
      <c r="F50" s="163">
        <f>SUM(F49:F49)</f>
        <v>0</v>
      </c>
    </row>
    <row r="51" spans="1:6" ht="15" thickBot="1">
      <c r="A51" s="122"/>
      <c r="B51" s="295"/>
      <c r="C51" s="352"/>
      <c r="D51" s="149"/>
      <c r="E51" s="353"/>
      <c r="F51" s="123"/>
    </row>
    <row r="52" spans="1:6" ht="15" thickBot="1">
      <c r="A52" s="155"/>
      <c r="B52" s="156" t="s">
        <v>280</v>
      </c>
      <c r="C52" s="157"/>
      <c r="D52" s="157"/>
      <c r="E52" s="349"/>
      <c r="F52" s="158"/>
    </row>
    <row r="53" spans="1:6" ht="25.5">
      <c r="A53" s="164" t="s">
        <v>281</v>
      </c>
      <c r="B53" s="296" t="s">
        <v>182</v>
      </c>
      <c r="C53" s="350" t="s">
        <v>9</v>
      </c>
      <c r="D53" s="351">
        <v>5</v>
      </c>
      <c r="E53" s="409"/>
      <c r="F53" s="148">
        <f>D53*E53</f>
        <v>0</v>
      </c>
    </row>
    <row r="54" spans="1:6">
      <c r="A54" s="164" t="s">
        <v>282</v>
      </c>
      <c r="B54" s="296" t="s">
        <v>183</v>
      </c>
      <c r="C54" s="350" t="s">
        <v>9</v>
      </c>
      <c r="D54" s="351">
        <v>5</v>
      </c>
      <c r="E54" s="409"/>
      <c r="F54" s="148">
        <f t="shared" ref="F54:F57" si="4">D54*E54</f>
        <v>0</v>
      </c>
    </row>
    <row r="55" spans="1:6" ht="25.5">
      <c r="A55" s="164" t="s">
        <v>283</v>
      </c>
      <c r="B55" s="296" t="s">
        <v>184</v>
      </c>
      <c r="C55" s="350" t="s">
        <v>9</v>
      </c>
      <c r="D55" s="351">
        <v>3</v>
      </c>
      <c r="E55" s="409"/>
      <c r="F55" s="148">
        <f t="shared" si="4"/>
        <v>0</v>
      </c>
    </row>
    <row r="56" spans="1:6" ht="25.5">
      <c r="A56" s="164" t="s">
        <v>284</v>
      </c>
      <c r="B56" s="296" t="s">
        <v>185</v>
      </c>
      <c r="C56" s="350" t="s">
        <v>9</v>
      </c>
      <c r="D56" s="351">
        <v>20</v>
      </c>
      <c r="E56" s="409"/>
      <c r="F56" s="148">
        <f t="shared" si="4"/>
        <v>0</v>
      </c>
    </row>
    <row r="57" spans="1:6" ht="15" thickBot="1">
      <c r="A57" s="164" t="s">
        <v>285</v>
      </c>
      <c r="B57" s="296" t="s">
        <v>186</v>
      </c>
      <c r="C57" s="350" t="s">
        <v>180</v>
      </c>
      <c r="D57" s="351">
        <v>1</v>
      </c>
      <c r="E57" s="409"/>
      <c r="F57" s="148">
        <f t="shared" si="4"/>
        <v>0</v>
      </c>
    </row>
    <row r="58" spans="1:6" ht="15" thickBot="1">
      <c r="A58" s="160" t="s">
        <v>286</v>
      </c>
      <c r="B58" s="161" t="s">
        <v>181</v>
      </c>
      <c r="C58" s="157"/>
      <c r="D58" s="162"/>
      <c r="E58" s="354"/>
      <c r="F58" s="163">
        <f>SUM(F53:F57)</f>
        <v>0</v>
      </c>
    </row>
    <row r="59" spans="1:6" ht="15" thickBot="1">
      <c r="A59" s="122"/>
      <c r="B59" s="295"/>
      <c r="C59" s="352"/>
      <c r="D59" s="149"/>
      <c r="E59" s="355"/>
      <c r="F59" s="135"/>
    </row>
    <row r="60" spans="1:6" ht="15" thickBot="1">
      <c r="A60" s="165"/>
      <c r="B60" s="419" t="s">
        <v>287</v>
      </c>
      <c r="C60" s="420"/>
      <c r="D60" s="420"/>
      <c r="E60" s="420"/>
      <c r="F60" s="421"/>
    </row>
    <row r="61" spans="1:6" ht="38.25">
      <c r="A61" s="164" t="s">
        <v>288</v>
      </c>
      <c r="B61" s="294" t="s">
        <v>187</v>
      </c>
      <c r="C61" s="350" t="s">
        <v>9</v>
      </c>
      <c r="D61" s="351">
        <v>2</v>
      </c>
      <c r="E61" s="409"/>
      <c r="F61" s="148">
        <f t="shared" ref="F61:F66" si="5">D61*E61</f>
        <v>0</v>
      </c>
    </row>
    <row r="62" spans="1:6" ht="25.5">
      <c r="A62" s="164" t="s">
        <v>289</v>
      </c>
      <c r="B62" s="294" t="s">
        <v>188</v>
      </c>
      <c r="C62" s="350" t="s">
        <v>180</v>
      </c>
      <c r="D62" s="351">
        <v>1</v>
      </c>
      <c r="E62" s="409"/>
      <c r="F62" s="148">
        <f t="shared" si="5"/>
        <v>0</v>
      </c>
    </row>
    <row r="63" spans="1:6">
      <c r="A63" s="164" t="s">
        <v>290</v>
      </c>
      <c r="B63" s="294" t="s">
        <v>189</v>
      </c>
      <c r="C63" s="350" t="s">
        <v>9</v>
      </c>
      <c r="D63" s="351">
        <v>1</v>
      </c>
      <c r="E63" s="409"/>
      <c r="F63" s="148">
        <f t="shared" si="5"/>
        <v>0</v>
      </c>
    </row>
    <row r="64" spans="1:6">
      <c r="A64" s="164" t="s">
        <v>291</v>
      </c>
      <c r="B64" s="294" t="s">
        <v>190</v>
      </c>
      <c r="C64" s="350" t="s">
        <v>9</v>
      </c>
      <c r="D64" s="351">
        <v>1</v>
      </c>
      <c r="E64" s="409"/>
      <c r="F64" s="148">
        <f t="shared" si="5"/>
        <v>0</v>
      </c>
    </row>
    <row r="65" spans="1:6">
      <c r="A65" s="164" t="s">
        <v>292</v>
      </c>
      <c r="B65" s="294" t="s">
        <v>191</v>
      </c>
      <c r="C65" s="350" t="s">
        <v>9</v>
      </c>
      <c r="D65" s="351">
        <v>4</v>
      </c>
      <c r="E65" s="409"/>
      <c r="F65" s="148">
        <f t="shared" si="5"/>
        <v>0</v>
      </c>
    </row>
    <row r="66" spans="1:6" ht="15" thickBot="1">
      <c r="A66" s="164" t="s">
        <v>293</v>
      </c>
      <c r="B66" s="294" t="s">
        <v>186</v>
      </c>
      <c r="C66" s="350" t="s">
        <v>180</v>
      </c>
      <c r="D66" s="351">
        <v>1</v>
      </c>
      <c r="E66" s="409"/>
      <c r="F66" s="148">
        <f t="shared" si="5"/>
        <v>0</v>
      </c>
    </row>
    <row r="67" spans="1:6" ht="15" thickBot="1">
      <c r="A67" s="160" t="s">
        <v>294</v>
      </c>
      <c r="B67" s="161" t="s">
        <v>181</v>
      </c>
      <c r="C67" s="356"/>
      <c r="D67" s="357"/>
      <c r="E67" s="358"/>
      <c r="F67" s="163">
        <f>SUM(F61:F66)</f>
        <v>0</v>
      </c>
    </row>
    <row r="68" spans="1:6" ht="15" thickBot="1">
      <c r="A68" s="136"/>
      <c r="B68" s="295"/>
      <c r="C68" s="359"/>
      <c r="D68" s="360"/>
      <c r="E68" s="361"/>
      <c r="F68" s="135"/>
    </row>
    <row r="69" spans="1:6" ht="15" thickBot="1">
      <c r="A69" s="136"/>
      <c r="B69" s="419" t="s">
        <v>295</v>
      </c>
      <c r="C69" s="420"/>
      <c r="D69" s="420"/>
      <c r="E69" s="420"/>
      <c r="F69" s="421"/>
    </row>
    <row r="70" spans="1:6" ht="25.5">
      <c r="A70" s="164" t="s">
        <v>296</v>
      </c>
      <c r="B70" s="294" t="s">
        <v>192</v>
      </c>
      <c r="C70" s="350" t="s">
        <v>9</v>
      </c>
      <c r="D70" s="351">
        <v>30</v>
      </c>
      <c r="E70" s="409"/>
      <c r="F70" s="148">
        <f t="shared" ref="F70:F76" si="6">D70*E70</f>
        <v>0</v>
      </c>
    </row>
    <row r="71" spans="1:6" ht="38.25">
      <c r="A71" s="164" t="s">
        <v>297</v>
      </c>
      <c r="B71" s="294" t="s">
        <v>193</v>
      </c>
      <c r="C71" s="350" t="s">
        <v>6</v>
      </c>
      <c r="D71" s="351">
        <v>4</v>
      </c>
      <c r="E71" s="409"/>
      <c r="F71" s="148">
        <f t="shared" si="6"/>
        <v>0</v>
      </c>
    </row>
    <row r="72" spans="1:6">
      <c r="A72" s="164" t="s">
        <v>298</v>
      </c>
      <c r="B72" s="296" t="s">
        <v>194</v>
      </c>
      <c r="C72" s="350" t="s">
        <v>6</v>
      </c>
      <c r="D72" s="351">
        <v>6</v>
      </c>
      <c r="E72" s="409"/>
      <c r="F72" s="148">
        <f t="shared" si="6"/>
        <v>0</v>
      </c>
    </row>
    <row r="73" spans="1:6">
      <c r="A73" s="164" t="s">
        <v>299</v>
      </c>
      <c r="B73" s="296" t="s">
        <v>195</v>
      </c>
      <c r="C73" s="350" t="s">
        <v>6</v>
      </c>
      <c r="D73" s="351">
        <v>1</v>
      </c>
      <c r="E73" s="409"/>
      <c r="F73" s="148">
        <f t="shared" si="6"/>
        <v>0</v>
      </c>
    </row>
    <row r="74" spans="1:6">
      <c r="A74" s="164" t="s">
        <v>300</v>
      </c>
      <c r="B74" s="296" t="s">
        <v>196</v>
      </c>
      <c r="C74" s="350" t="s">
        <v>6</v>
      </c>
      <c r="D74" s="351">
        <v>3</v>
      </c>
      <c r="E74" s="409"/>
      <c r="F74" s="148">
        <f t="shared" si="6"/>
        <v>0</v>
      </c>
    </row>
    <row r="75" spans="1:6" ht="25.5">
      <c r="A75" s="164" t="s">
        <v>301</v>
      </c>
      <c r="B75" s="296" t="s">
        <v>197</v>
      </c>
      <c r="C75" s="350" t="s">
        <v>180</v>
      </c>
      <c r="D75" s="351">
        <v>1</v>
      </c>
      <c r="E75" s="409"/>
      <c r="F75" s="148">
        <f t="shared" si="6"/>
        <v>0</v>
      </c>
    </row>
    <row r="76" spans="1:6" ht="15" thickBot="1">
      <c r="A76" s="164" t="s">
        <v>302</v>
      </c>
      <c r="B76" s="296" t="s">
        <v>198</v>
      </c>
      <c r="C76" s="350" t="s">
        <v>180</v>
      </c>
      <c r="D76" s="351">
        <v>1</v>
      </c>
      <c r="E76" s="409"/>
      <c r="F76" s="148">
        <f t="shared" si="6"/>
        <v>0</v>
      </c>
    </row>
    <row r="77" spans="1:6" ht="15" thickBot="1">
      <c r="A77" s="160" t="s">
        <v>303</v>
      </c>
      <c r="B77" s="161" t="s">
        <v>181</v>
      </c>
      <c r="C77" s="356"/>
      <c r="D77" s="357"/>
      <c r="E77" s="358"/>
      <c r="F77" s="163">
        <f>SUM(F70:F76)</f>
        <v>0</v>
      </c>
    </row>
    <row r="78" spans="1:6" ht="15" thickBot="1">
      <c r="A78" s="136"/>
      <c r="B78" s="295"/>
      <c r="C78" s="359"/>
      <c r="D78" s="360"/>
      <c r="E78" s="361"/>
      <c r="F78" s="135"/>
    </row>
    <row r="79" spans="1:6" ht="15" thickBot="1">
      <c r="A79" s="165"/>
      <c r="B79" s="419" t="s">
        <v>304</v>
      </c>
      <c r="C79" s="420"/>
      <c r="D79" s="420"/>
      <c r="E79" s="420"/>
      <c r="F79" s="421"/>
    </row>
    <row r="80" spans="1:6" ht="63.75">
      <c r="A80" s="164" t="s">
        <v>305</v>
      </c>
      <c r="B80" s="294" t="s">
        <v>199</v>
      </c>
      <c r="C80" s="350" t="s">
        <v>6</v>
      </c>
      <c r="D80" s="351">
        <v>1</v>
      </c>
      <c r="E80" s="409"/>
      <c r="F80" s="148">
        <f t="shared" ref="F80:F112" si="7">D80*E80</f>
        <v>0</v>
      </c>
    </row>
    <row r="81" spans="1:6" ht="38.25">
      <c r="A81" s="164" t="s">
        <v>306</v>
      </c>
      <c r="B81" s="294" t="s">
        <v>200</v>
      </c>
      <c r="C81" s="350" t="s">
        <v>6</v>
      </c>
      <c r="D81" s="351">
        <v>1</v>
      </c>
      <c r="E81" s="409"/>
      <c r="F81" s="148">
        <f t="shared" si="7"/>
        <v>0</v>
      </c>
    </row>
    <row r="82" spans="1:6">
      <c r="A82" s="164" t="s">
        <v>307</v>
      </c>
      <c r="B82" s="294" t="s">
        <v>201</v>
      </c>
      <c r="C82" s="350" t="s">
        <v>6</v>
      </c>
      <c r="D82" s="351">
        <v>1</v>
      </c>
      <c r="E82" s="409"/>
      <c r="F82" s="148">
        <f t="shared" si="7"/>
        <v>0</v>
      </c>
    </row>
    <row r="83" spans="1:6">
      <c r="A83" s="164" t="s">
        <v>308</v>
      </c>
      <c r="B83" s="294" t="s">
        <v>202</v>
      </c>
      <c r="C83" s="350" t="s">
        <v>6</v>
      </c>
      <c r="D83" s="351">
        <v>4</v>
      </c>
      <c r="E83" s="409"/>
      <c r="F83" s="148">
        <f t="shared" si="7"/>
        <v>0</v>
      </c>
    </row>
    <row r="84" spans="1:6" ht="25.5">
      <c r="A84" s="164" t="s">
        <v>309</v>
      </c>
      <c r="B84" s="294" t="s">
        <v>203</v>
      </c>
      <c r="C84" s="350" t="s">
        <v>6</v>
      </c>
      <c r="D84" s="351">
        <v>2</v>
      </c>
      <c r="E84" s="409"/>
      <c r="F84" s="148">
        <f t="shared" si="7"/>
        <v>0</v>
      </c>
    </row>
    <row r="85" spans="1:6">
      <c r="A85" s="164" t="s">
        <v>310</v>
      </c>
      <c r="B85" s="294" t="s">
        <v>204</v>
      </c>
      <c r="C85" s="350" t="s">
        <v>6</v>
      </c>
      <c r="D85" s="351">
        <v>3</v>
      </c>
      <c r="E85" s="409"/>
      <c r="F85" s="148">
        <f t="shared" si="7"/>
        <v>0</v>
      </c>
    </row>
    <row r="86" spans="1:6">
      <c r="A86" s="164" t="s">
        <v>311</v>
      </c>
      <c r="B86" s="294" t="s">
        <v>205</v>
      </c>
      <c r="C86" s="350" t="s">
        <v>6</v>
      </c>
      <c r="D86" s="351">
        <v>1</v>
      </c>
      <c r="E86" s="409"/>
      <c r="F86" s="148">
        <f t="shared" si="7"/>
        <v>0</v>
      </c>
    </row>
    <row r="87" spans="1:6">
      <c r="A87" s="164" t="s">
        <v>312</v>
      </c>
      <c r="B87" s="294" t="s">
        <v>206</v>
      </c>
      <c r="C87" s="350" t="s">
        <v>6</v>
      </c>
      <c r="D87" s="351">
        <v>1</v>
      </c>
      <c r="E87" s="409"/>
      <c r="F87" s="148">
        <f t="shared" si="7"/>
        <v>0</v>
      </c>
    </row>
    <row r="88" spans="1:6">
      <c r="A88" s="164" t="s">
        <v>313</v>
      </c>
      <c r="B88" s="294" t="s">
        <v>207</v>
      </c>
      <c r="C88" s="350" t="s">
        <v>6</v>
      </c>
      <c r="D88" s="351">
        <v>6</v>
      </c>
      <c r="E88" s="409"/>
      <c r="F88" s="148">
        <f t="shared" si="7"/>
        <v>0</v>
      </c>
    </row>
    <row r="89" spans="1:6">
      <c r="A89" s="164" t="s">
        <v>314</v>
      </c>
      <c r="B89" s="294" t="s">
        <v>208</v>
      </c>
      <c r="C89" s="350" t="s">
        <v>6</v>
      </c>
      <c r="D89" s="351">
        <v>1</v>
      </c>
      <c r="E89" s="409"/>
      <c r="F89" s="148">
        <f t="shared" si="7"/>
        <v>0</v>
      </c>
    </row>
    <row r="90" spans="1:6">
      <c r="A90" s="164" t="s">
        <v>315</v>
      </c>
      <c r="B90" s="294" t="s">
        <v>209</v>
      </c>
      <c r="C90" s="350" t="s">
        <v>6</v>
      </c>
      <c r="D90" s="351">
        <v>1</v>
      </c>
      <c r="E90" s="409"/>
      <c r="F90" s="148">
        <f t="shared" si="7"/>
        <v>0</v>
      </c>
    </row>
    <row r="91" spans="1:6">
      <c r="A91" s="164" t="s">
        <v>316</v>
      </c>
      <c r="B91" s="294" t="s">
        <v>210</v>
      </c>
      <c r="C91" s="350" t="s">
        <v>6</v>
      </c>
      <c r="D91" s="351">
        <v>1</v>
      </c>
      <c r="E91" s="409"/>
      <c r="F91" s="148">
        <f t="shared" si="7"/>
        <v>0</v>
      </c>
    </row>
    <row r="92" spans="1:6" ht="38.25">
      <c r="A92" s="164" t="s">
        <v>317</v>
      </c>
      <c r="B92" s="294" t="s">
        <v>211</v>
      </c>
      <c r="C92" s="350" t="s">
        <v>6</v>
      </c>
      <c r="D92" s="351">
        <v>1</v>
      </c>
      <c r="E92" s="409"/>
      <c r="F92" s="148">
        <f t="shared" si="7"/>
        <v>0</v>
      </c>
    </row>
    <row r="93" spans="1:6" ht="25.5">
      <c r="A93" s="164" t="s">
        <v>318</v>
      </c>
      <c r="B93" s="294" t="s">
        <v>212</v>
      </c>
      <c r="C93" s="350" t="s">
        <v>6</v>
      </c>
      <c r="D93" s="351">
        <v>1</v>
      </c>
      <c r="E93" s="409"/>
      <c r="F93" s="148">
        <f t="shared" si="7"/>
        <v>0</v>
      </c>
    </row>
    <row r="94" spans="1:6" ht="25.5">
      <c r="A94" s="164" t="s">
        <v>319</v>
      </c>
      <c r="B94" s="294" t="s">
        <v>213</v>
      </c>
      <c r="C94" s="350" t="s">
        <v>6</v>
      </c>
      <c r="D94" s="351">
        <v>1</v>
      </c>
      <c r="E94" s="409"/>
      <c r="F94" s="148">
        <f t="shared" si="7"/>
        <v>0</v>
      </c>
    </row>
    <row r="95" spans="1:6">
      <c r="A95" s="164" t="s">
        <v>320</v>
      </c>
      <c r="B95" s="294" t="s">
        <v>214</v>
      </c>
      <c r="C95" s="350" t="s">
        <v>6</v>
      </c>
      <c r="D95" s="351">
        <v>1</v>
      </c>
      <c r="E95" s="409"/>
      <c r="F95" s="148">
        <f t="shared" si="7"/>
        <v>0</v>
      </c>
    </row>
    <row r="96" spans="1:6" ht="25.5">
      <c r="A96" s="164" t="s">
        <v>321</v>
      </c>
      <c r="B96" s="294" t="s">
        <v>215</v>
      </c>
      <c r="C96" s="350" t="s">
        <v>6</v>
      </c>
      <c r="D96" s="351">
        <v>1</v>
      </c>
      <c r="E96" s="409"/>
      <c r="F96" s="148">
        <f t="shared" si="7"/>
        <v>0</v>
      </c>
    </row>
    <row r="97" spans="1:6" ht="25.5">
      <c r="A97" s="164" t="s">
        <v>322</v>
      </c>
      <c r="B97" s="294" t="s">
        <v>216</v>
      </c>
      <c r="C97" s="350" t="s">
        <v>6</v>
      </c>
      <c r="D97" s="351">
        <v>1</v>
      </c>
      <c r="E97" s="409"/>
      <c r="F97" s="148">
        <f t="shared" si="7"/>
        <v>0</v>
      </c>
    </row>
    <row r="98" spans="1:6" ht="25.5">
      <c r="A98" s="164" t="s">
        <v>323</v>
      </c>
      <c r="B98" s="294" t="s">
        <v>217</v>
      </c>
      <c r="C98" s="350" t="s">
        <v>6</v>
      </c>
      <c r="D98" s="351">
        <v>1</v>
      </c>
      <c r="E98" s="409"/>
      <c r="F98" s="148">
        <f t="shared" si="7"/>
        <v>0</v>
      </c>
    </row>
    <row r="99" spans="1:6">
      <c r="A99" s="164" t="s">
        <v>324</v>
      </c>
      <c r="B99" s="294" t="s">
        <v>218</v>
      </c>
      <c r="C99" s="350" t="s">
        <v>6</v>
      </c>
      <c r="D99" s="351">
        <v>1</v>
      </c>
      <c r="E99" s="409"/>
      <c r="F99" s="148">
        <f t="shared" si="7"/>
        <v>0</v>
      </c>
    </row>
    <row r="100" spans="1:6" ht="51">
      <c r="A100" s="164" t="s">
        <v>325</v>
      </c>
      <c r="B100" s="294" t="s">
        <v>219</v>
      </c>
      <c r="C100" s="350" t="s">
        <v>6</v>
      </c>
      <c r="D100" s="351">
        <v>1</v>
      </c>
      <c r="E100" s="409"/>
      <c r="F100" s="148">
        <f t="shared" si="7"/>
        <v>0</v>
      </c>
    </row>
    <row r="101" spans="1:6" ht="25.5">
      <c r="A101" s="164" t="s">
        <v>326</v>
      </c>
      <c r="B101" s="294" t="s">
        <v>395</v>
      </c>
      <c r="C101" s="350" t="s">
        <v>6</v>
      </c>
      <c r="D101" s="351">
        <v>2</v>
      </c>
      <c r="E101" s="409"/>
      <c r="F101" s="148">
        <f t="shared" si="7"/>
        <v>0</v>
      </c>
    </row>
    <row r="102" spans="1:6">
      <c r="A102" s="164" t="s">
        <v>327</v>
      </c>
      <c r="B102" s="294" t="s">
        <v>220</v>
      </c>
      <c r="C102" s="350" t="s">
        <v>6</v>
      </c>
      <c r="D102" s="351">
        <v>2</v>
      </c>
      <c r="E102" s="409"/>
      <c r="F102" s="148">
        <f t="shared" si="7"/>
        <v>0</v>
      </c>
    </row>
    <row r="103" spans="1:6" ht="25.5">
      <c r="A103" s="164" t="s">
        <v>328</v>
      </c>
      <c r="B103" s="294" t="s">
        <v>221</v>
      </c>
      <c r="C103" s="350" t="s">
        <v>6</v>
      </c>
      <c r="D103" s="351">
        <v>8</v>
      </c>
      <c r="E103" s="409"/>
      <c r="F103" s="148">
        <f t="shared" si="7"/>
        <v>0</v>
      </c>
    </row>
    <row r="104" spans="1:6" ht="25.5">
      <c r="A104" s="164" t="s">
        <v>329</v>
      </c>
      <c r="B104" s="294" t="s">
        <v>222</v>
      </c>
      <c r="C104" s="350" t="s">
        <v>6</v>
      </c>
      <c r="D104" s="351">
        <v>1</v>
      </c>
      <c r="E104" s="409"/>
      <c r="F104" s="148">
        <f t="shared" si="7"/>
        <v>0</v>
      </c>
    </row>
    <row r="105" spans="1:6" ht="38.25">
      <c r="A105" s="164" t="s">
        <v>330</v>
      </c>
      <c r="B105" s="294" t="s">
        <v>223</v>
      </c>
      <c r="C105" s="350" t="s">
        <v>6</v>
      </c>
      <c r="D105" s="351">
        <v>2</v>
      </c>
      <c r="E105" s="409"/>
      <c r="F105" s="148">
        <f t="shared" si="7"/>
        <v>0</v>
      </c>
    </row>
    <row r="106" spans="1:6" ht="25.5">
      <c r="A106" s="164" t="s">
        <v>331</v>
      </c>
      <c r="B106" s="294" t="s">
        <v>224</v>
      </c>
      <c r="C106" s="350" t="s">
        <v>6</v>
      </c>
      <c r="D106" s="351">
        <v>2</v>
      </c>
      <c r="E106" s="409"/>
      <c r="F106" s="148">
        <f t="shared" si="7"/>
        <v>0</v>
      </c>
    </row>
    <row r="107" spans="1:6" ht="25.5">
      <c r="A107" s="164" t="s">
        <v>332</v>
      </c>
      <c r="B107" s="294" t="s">
        <v>225</v>
      </c>
      <c r="C107" s="350" t="s">
        <v>6</v>
      </c>
      <c r="D107" s="351">
        <v>2</v>
      </c>
      <c r="E107" s="409"/>
      <c r="F107" s="148">
        <f t="shared" si="7"/>
        <v>0</v>
      </c>
    </row>
    <row r="108" spans="1:6">
      <c r="A108" s="164" t="s">
        <v>333</v>
      </c>
      <c r="B108" s="294" t="s">
        <v>226</v>
      </c>
      <c r="C108" s="350" t="s">
        <v>6</v>
      </c>
      <c r="D108" s="351">
        <v>1</v>
      </c>
      <c r="E108" s="409"/>
      <c r="F108" s="148">
        <f t="shared" si="7"/>
        <v>0</v>
      </c>
    </row>
    <row r="109" spans="1:6" ht="25.5">
      <c r="A109" s="164" t="s">
        <v>334</v>
      </c>
      <c r="B109" s="294" t="s">
        <v>227</v>
      </c>
      <c r="C109" s="350" t="s">
        <v>6</v>
      </c>
      <c r="D109" s="351">
        <v>1</v>
      </c>
      <c r="E109" s="409"/>
      <c r="F109" s="148">
        <f t="shared" si="7"/>
        <v>0</v>
      </c>
    </row>
    <row r="110" spans="1:6" ht="25.5">
      <c r="A110" s="164" t="s">
        <v>335</v>
      </c>
      <c r="B110" s="294" t="s">
        <v>228</v>
      </c>
      <c r="C110" s="350" t="s">
        <v>6</v>
      </c>
      <c r="D110" s="351">
        <v>1</v>
      </c>
      <c r="E110" s="409"/>
      <c r="F110" s="148">
        <f t="shared" si="7"/>
        <v>0</v>
      </c>
    </row>
    <row r="111" spans="1:6">
      <c r="A111" s="164" t="s">
        <v>336</v>
      </c>
      <c r="B111" s="294" t="s">
        <v>229</v>
      </c>
      <c r="C111" s="350" t="s">
        <v>6</v>
      </c>
      <c r="D111" s="351">
        <v>1</v>
      </c>
      <c r="E111" s="409"/>
      <c r="F111" s="148">
        <f t="shared" si="7"/>
        <v>0</v>
      </c>
    </row>
    <row r="112" spans="1:6" ht="26.25" thickBot="1">
      <c r="A112" s="164" t="s">
        <v>337</v>
      </c>
      <c r="B112" s="294" t="s">
        <v>230</v>
      </c>
      <c r="C112" s="350" t="s">
        <v>180</v>
      </c>
      <c r="D112" s="351">
        <v>1</v>
      </c>
      <c r="E112" s="409"/>
      <c r="F112" s="148">
        <f t="shared" si="7"/>
        <v>0</v>
      </c>
    </row>
    <row r="113" spans="1:6" ht="15" thickBot="1">
      <c r="A113" s="166" t="s">
        <v>338</v>
      </c>
      <c r="B113" s="161" t="s">
        <v>181</v>
      </c>
      <c r="C113" s="356"/>
      <c r="D113" s="357"/>
      <c r="E113" s="358"/>
      <c r="F113" s="163">
        <f>SUM(F80:F112)</f>
        <v>0</v>
      </c>
    </row>
    <row r="114" spans="1:6" ht="15" thickBot="1">
      <c r="A114" s="136"/>
      <c r="B114" s="295"/>
      <c r="C114" s="359"/>
      <c r="D114" s="360"/>
      <c r="E114" s="361"/>
      <c r="F114" s="135"/>
    </row>
    <row r="115" spans="1:6" ht="15" thickBot="1">
      <c r="A115" s="136"/>
      <c r="B115" s="419" t="s">
        <v>339</v>
      </c>
      <c r="C115" s="420"/>
      <c r="D115" s="420"/>
      <c r="E115" s="420"/>
      <c r="F115" s="421"/>
    </row>
    <row r="116" spans="1:6" ht="25.5">
      <c r="A116" s="164" t="s">
        <v>340</v>
      </c>
      <c r="B116" s="294" t="s">
        <v>231</v>
      </c>
      <c r="C116" s="350" t="s">
        <v>180</v>
      </c>
      <c r="D116" s="351">
        <v>1</v>
      </c>
      <c r="E116" s="409"/>
      <c r="F116" s="148">
        <f t="shared" ref="F116:F119" si="8">D116*E116</f>
        <v>0</v>
      </c>
    </row>
    <row r="117" spans="1:6" ht="38.25">
      <c r="A117" s="164" t="s">
        <v>341</v>
      </c>
      <c r="B117" s="294" t="s">
        <v>232</v>
      </c>
      <c r="C117" s="350" t="s">
        <v>180</v>
      </c>
      <c r="D117" s="351">
        <v>1</v>
      </c>
      <c r="E117" s="409"/>
      <c r="F117" s="148">
        <f t="shared" si="8"/>
        <v>0</v>
      </c>
    </row>
    <row r="118" spans="1:6" ht="25.5">
      <c r="A118" s="164" t="s">
        <v>342</v>
      </c>
      <c r="B118" s="296" t="s">
        <v>233</v>
      </c>
      <c r="C118" s="350" t="s">
        <v>180</v>
      </c>
      <c r="D118" s="351">
        <v>1</v>
      </c>
      <c r="E118" s="409"/>
      <c r="F118" s="148">
        <f t="shared" si="8"/>
        <v>0</v>
      </c>
    </row>
    <row r="119" spans="1:6" ht="15" thickBot="1">
      <c r="A119" s="164" t="s">
        <v>343</v>
      </c>
      <c r="B119" s="296" t="s">
        <v>234</v>
      </c>
      <c r="C119" s="350" t="s">
        <v>180</v>
      </c>
      <c r="D119" s="351">
        <v>1</v>
      </c>
      <c r="E119" s="409"/>
      <c r="F119" s="148">
        <f t="shared" si="8"/>
        <v>0</v>
      </c>
    </row>
    <row r="120" spans="1:6" ht="15" thickBot="1">
      <c r="A120" s="166" t="s">
        <v>344</v>
      </c>
      <c r="B120" s="161" t="s">
        <v>181</v>
      </c>
      <c r="C120" s="356"/>
      <c r="D120" s="357"/>
      <c r="E120" s="358"/>
      <c r="F120" s="163">
        <f>SUM(F116:F119)</f>
        <v>0</v>
      </c>
    </row>
    <row r="121" spans="1:6" ht="15" thickBot="1">
      <c r="A121" s="136"/>
      <c r="B121" s="295"/>
      <c r="C121" s="359"/>
      <c r="D121" s="360"/>
      <c r="E121" s="361"/>
      <c r="F121" s="135"/>
    </row>
    <row r="122" spans="1:6" ht="15" thickBot="1">
      <c r="A122" s="136"/>
      <c r="B122" s="419" t="s">
        <v>345</v>
      </c>
      <c r="C122" s="422"/>
      <c r="D122" s="422"/>
      <c r="E122" s="422"/>
      <c r="F122" s="423"/>
    </row>
    <row r="123" spans="1:6" ht="25.5">
      <c r="A123" s="164" t="s">
        <v>346</v>
      </c>
      <c r="B123" s="294" t="s">
        <v>235</v>
      </c>
      <c r="C123" s="350" t="s">
        <v>6</v>
      </c>
      <c r="D123" s="351">
        <v>1</v>
      </c>
      <c r="E123" s="409"/>
      <c r="F123" s="148">
        <f t="shared" ref="F123:F148" si="9">D123*E123</f>
        <v>0</v>
      </c>
    </row>
    <row r="124" spans="1:6" ht="25.5">
      <c r="A124" s="164" t="s">
        <v>347</v>
      </c>
      <c r="B124" s="294" t="s">
        <v>188</v>
      </c>
      <c r="C124" s="350" t="s">
        <v>6</v>
      </c>
      <c r="D124" s="351">
        <v>1</v>
      </c>
      <c r="E124" s="409"/>
      <c r="F124" s="148">
        <f t="shared" si="9"/>
        <v>0</v>
      </c>
    </row>
    <row r="125" spans="1:6" ht="25.5">
      <c r="A125" s="164" t="s">
        <v>348</v>
      </c>
      <c r="B125" s="294" t="s">
        <v>236</v>
      </c>
      <c r="C125" s="350" t="s">
        <v>237</v>
      </c>
      <c r="D125" s="351">
        <v>1</v>
      </c>
      <c r="E125" s="409"/>
      <c r="F125" s="148">
        <f t="shared" si="9"/>
        <v>0</v>
      </c>
    </row>
    <row r="126" spans="1:6">
      <c r="A126" s="164" t="s">
        <v>349</v>
      </c>
      <c r="B126" s="294" t="s">
        <v>238</v>
      </c>
      <c r="C126" s="350" t="s">
        <v>6</v>
      </c>
      <c r="D126" s="351">
        <v>3</v>
      </c>
      <c r="E126" s="409"/>
      <c r="F126" s="148">
        <f t="shared" si="9"/>
        <v>0</v>
      </c>
    </row>
    <row r="127" spans="1:6">
      <c r="A127" s="164" t="s">
        <v>350</v>
      </c>
      <c r="B127" s="294" t="s">
        <v>239</v>
      </c>
      <c r="C127" s="350" t="s">
        <v>6</v>
      </c>
      <c r="D127" s="351">
        <v>3</v>
      </c>
      <c r="E127" s="409"/>
      <c r="F127" s="148">
        <f t="shared" si="9"/>
        <v>0</v>
      </c>
    </row>
    <row r="128" spans="1:6">
      <c r="A128" s="164" t="s">
        <v>351</v>
      </c>
      <c r="B128" s="294" t="s">
        <v>240</v>
      </c>
      <c r="C128" s="350" t="s">
        <v>6</v>
      </c>
      <c r="D128" s="351">
        <v>3</v>
      </c>
      <c r="E128" s="409"/>
      <c r="F128" s="148">
        <f t="shared" si="9"/>
        <v>0</v>
      </c>
    </row>
    <row r="129" spans="1:6" ht="25.5">
      <c r="A129" s="164" t="s">
        <v>352</v>
      </c>
      <c r="B129" s="294" t="s">
        <v>241</v>
      </c>
      <c r="C129" s="350" t="s">
        <v>6</v>
      </c>
      <c r="D129" s="351">
        <v>3</v>
      </c>
      <c r="E129" s="409"/>
      <c r="F129" s="148">
        <f t="shared" si="9"/>
        <v>0</v>
      </c>
    </row>
    <row r="130" spans="1:6" ht="25.5">
      <c r="A130" s="164" t="s">
        <v>353</v>
      </c>
      <c r="B130" s="294" t="s">
        <v>242</v>
      </c>
      <c r="C130" s="350" t="s">
        <v>6</v>
      </c>
      <c r="D130" s="351">
        <v>3</v>
      </c>
      <c r="E130" s="409"/>
      <c r="F130" s="148">
        <f t="shared" si="9"/>
        <v>0</v>
      </c>
    </row>
    <row r="131" spans="1:6" ht="25.5">
      <c r="A131" s="164" t="s">
        <v>354</v>
      </c>
      <c r="B131" s="294" t="s">
        <v>243</v>
      </c>
      <c r="C131" s="350" t="s">
        <v>6</v>
      </c>
      <c r="D131" s="351">
        <v>1</v>
      </c>
      <c r="E131" s="409"/>
      <c r="F131" s="148">
        <f t="shared" si="9"/>
        <v>0</v>
      </c>
    </row>
    <row r="132" spans="1:6" ht="27">
      <c r="A132" s="164" t="s">
        <v>355</v>
      </c>
      <c r="B132" s="294" t="s">
        <v>274</v>
      </c>
      <c r="C132" s="350" t="s">
        <v>9</v>
      </c>
      <c r="D132" s="351">
        <v>32</v>
      </c>
      <c r="E132" s="409"/>
      <c r="F132" s="148">
        <f t="shared" si="9"/>
        <v>0</v>
      </c>
    </row>
    <row r="133" spans="1:6">
      <c r="A133" s="164" t="s">
        <v>356</v>
      </c>
      <c r="B133" s="294" t="s">
        <v>244</v>
      </c>
      <c r="C133" s="350" t="s">
        <v>9</v>
      </c>
      <c r="D133" s="351">
        <v>25</v>
      </c>
      <c r="E133" s="409"/>
      <c r="F133" s="148">
        <f t="shared" si="9"/>
        <v>0</v>
      </c>
    </row>
    <row r="134" spans="1:6">
      <c r="A134" s="164" t="s">
        <v>357</v>
      </c>
      <c r="B134" s="294" t="s">
        <v>245</v>
      </c>
      <c r="C134" s="350" t="s">
        <v>9</v>
      </c>
      <c r="D134" s="351">
        <v>69</v>
      </c>
      <c r="E134" s="409"/>
      <c r="F134" s="148">
        <f t="shared" si="9"/>
        <v>0</v>
      </c>
    </row>
    <row r="135" spans="1:6" ht="25.5">
      <c r="A135" s="164" t="s">
        <v>358</v>
      </c>
      <c r="B135" s="294" t="s">
        <v>246</v>
      </c>
      <c r="C135" s="350" t="s">
        <v>9</v>
      </c>
      <c r="D135" s="351">
        <v>25</v>
      </c>
      <c r="E135" s="409"/>
      <c r="F135" s="148">
        <f t="shared" si="9"/>
        <v>0</v>
      </c>
    </row>
    <row r="136" spans="1:6" ht="38.25">
      <c r="A136" s="164" t="s">
        <v>359</v>
      </c>
      <c r="B136" s="294" t="s">
        <v>247</v>
      </c>
      <c r="C136" s="350" t="s">
        <v>9</v>
      </c>
      <c r="D136" s="351">
        <v>25</v>
      </c>
      <c r="E136" s="409"/>
      <c r="F136" s="148">
        <f t="shared" si="9"/>
        <v>0</v>
      </c>
    </row>
    <row r="137" spans="1:6">
      <c r="A137" s="164" t="s">
        <v>360</v>
      </c>
      <c r="B137" s="294" t="s">
        <v>248</v>
      </c>
      <c r="C137" s="350" t="s">
        <v>180</v>
      </c>
      <c r="D137" s="351">
        <v>2</v>
      </c>
      <c r="E137" s="409"/>
      <c r="F137" s="148">
        <f t="shared" si="9"/>
        <v>0</v>
      </c>
    </row>
    <row r="138" spans="1:6" ht="25.5">
      <c r="A138" s="164" t="s">
        <v>361</v>
      </c>
      <c r="B138" s="294" t="s">
        <v>249</v>
      </c>
      <c r="C138" s="350" t="s">
        <v>180</v>
      </c>
      <c r="D138" s="351">
        <v>1</v>
      </c>
      <c r="E138" s="409"/>
      <c r="F138" s="148">
        <f t="shared" si="9"/>
        <v>0</v>
      </c>
    </row>
    <row r="139" spans="1:6">
      <c r="A139" s="164" t="s">
        <v>362</v>
      </c>
      <c r="B139" s="294" t="s">
        <v>250</v>
      </c>
      <c r="C139" s="350" t="s">
        <v>180</v>
      </c>
      <c r="D139" s="351">
        <v>1</v>
      </c>
      <c r="E139" s="409"/>
      <c r="F139" s="148">
        <f t="shared" si="9"/>
        <v>0</v>
      </c>
    </row>
    <row r="140" spans="1:6">
      <c r="A140" s="164" t="s">
        <v>363</v>
      </c>
      <c r="B140" s="294" t="s">
        <v>251</v>
      </c>
      <c r="C140" s="350" t="s">
        <v>180</v>
      </c>
      <c r="D140" s="351">
        <v>1</v>
      </c>
      <c r="E140" s="409"/>
      <c r="F140" s="148">
        <f t="shared" si="9"/>
        <v>0</v>
      </c>
    </row>
    <row r="141" spans="1:6">
      <c r="A141" s="164" t="s">
        <v>364</v>
      </c>
      <c r="B141" s="294" t="s">
        <v>252</v>
      </c>
      <c r="C141" s="350" t="s">
        <v>180</v>
      </c>
      <c r="D141" s="351">
        <v>1</v>
      </c>
      <c r="E141" s="409"/>
      <c r="F141" s="148">
        <f t="shared" si="9"/>
        <v>0</v>
      </c>
    </row>
    <row r="142" spans="1:6" ht="25.5">
      <c r="A142" s="164" t="s">
        <v>365</v>
      </c>
      <c r="B142" s="294" t="s">
        <v>253</v>
      </c>
      <c r="C142" s="350" t="s">
        <v>180</v>
      </c>
      <c r="D142" s="351">
        <v>1</v>
      </c>
      <c r="E142" s="409"/>
      <c r="F142" s="148">
        <f t="shared" si="9"/>
        <v>0</v>
      </c>
    </row>
    <row r="143" spans="1:6">
      <c r="A143" s="164" t="s">
        <v>366</v>
      </c>
      <c r="B143" s="294" t="s">
        <v>254</v>
      </c>
      <c r="C143" s="350" t="s">
        <v>180</v>
      </c>
      <c r="D143" s="351">
        <v>1</v>
      </c>
      <c r="E143" s="409"/>
      <c r="F143" s="148">
        <f t="shared" si="9"/>
        <v>0</v>
      </c>
    </row>
    <row r="144" spans="1:6" ht="25.5">
      <c r="A144" s="164" t="s">
        <v>367</v>
      </c>
      <c r="B144" s="294" t="s">
        <v>255</v>
      </c>
      <c r="C144" s="350" t="s">
        <v>180</v>
      </c>
      <c r="D144" s="351">
        <v>1</v>
      </c>
      <c r="E144" s="409"/>
      <c r="F144" s="148">
        <f t="shared" si="9"/>
        <v>0</v>
      </c>
    </row>
    <row r="145" spans="1:6">
      <c r="A145" s="164" t="s">
        <v>368</v>
      </c>
      <c r="B145" s="294" t="s">
        <v>256</v>
      </c>
      <c r="C145" s="350" t="s">
        <v>180</v>
      </c>
      <c r="D145" s="351">
        <v>1</v>
      </c>
      <c r="E145" s="409"/>
      <c r="F145" s="148">
        <f t="shared" si="9"/>
        <v>0</v>
      </c>
    </row>
    <row r="146" spans="1:6">
      <c r="A146" s="164" t="s">
        <v>369</v>
      </c>
      <c r="B146" s="294" t="s">
        <v>257</v>
      </c>
      <c r="C146" s="350" t="s">
        <v>180</v>
      </c>
      <c r="D146" s="351">
        <v>1</v>
      </c>
      <c r="E146" s="409"/>
      <c r="F146" s="148">
        <f t="shared" si="9"/>
        <v>0</v>
      </c>
    </row>
    <row r="147" spans="1:6">
      <c r="A147" s="164" t="s">
        <v>370</v>
      </c>
      <c r="B147" s="294" t="s">
        <v>258</v>
      </c>
      <c r="C147" s="350" t="s">
        <v>180</v>
      </c>
      <c r="D147" s="351">
        <v>1</v>
      </c>
      <c r="E147" s="409"/>
      <c r="F147" s="148">
        <f t="shared" si="9"/>
        <v>0</v>
      </c>
    </row>
    <row r="148" spans="1:6" ht="15" thickBot="1">
      <c r="A148" s="164" t="s">
        <v>371</v>
      </c>
      <c r="B148" s="294" t="s">
        <v>198</v>
      </c>
      <c r="C148" s="350" t="s">
        <v>180</v>
      </c>
      <c r="D148" s="351">
        <v>1</v>
      </c>
      <c r="E148" s="409"/>
      <c r="F148" s="148">
        <f t="shared" si="9"/>
        <v>0</v>
      </c>
    </row>
    <row r="149" spans="1:6" ht="15" thickBot="1">
      <c r="A149" s="166" t="s">
        <v>372</v>
      </c>
      <c r="B149" s="161" t="s">
        <v>181</v>
      </c>
      <c r="C149" s="356"/>
      <c r="D149" s="357"/>
      <c r="E149" s="358"/>
      <c r="F149" s="163">
        <f>SUM(F123:F148)</f>
        <v>0</v>
      </c>
    </row>
    <row r="150" spans="1:6" ht="15" thickBot="1">
      <c r="A150" s="136"/>
      <c r="B150" s="295"/>
      <c r="C150" s="359"/>
      <c r="D150" s="360"/>
      <c r="E150" s="361"/>
      <c r="F150" s="135"/>
    </row>
    <row r="151" spans="1:6" ht="15" thickBot="1">
      <c r="A151" s="136"/>
      <c r="B151" s="156" t="s">
        <v>373</v>
      </c>
      <c r="C151" s="356"/>
      <c r="D151" s="356"/>
      <c r="E151" s="362"/>
      <c r="F151" s="167"/>
    </row>
    <row r="152" spans="1:6" ht="25.5">
      <c r="A152" s="164" t="s">
        <v>374</v>
      </c>
      <c r="B152" s="294" t="s">
        <v>259</v>
      </c>
      <c r="C152" s="350" t="s">
        <v>6</v>
      </c>
      <c r="D152" s="351">
        <v>2</v>
      </c>
      <c r="E152" s="409"/>
      <c r="F152" s="148">
        <f>D152*E152</f>
        <v>0</v>
      </c>
    </row>
    <row r="153" spans="1:6" ht="25.5">
      <c r="A153" s="164" t="s">
        <v>375</v>
      </c>
      <c r="B153" s="294" t="s">
        <v>260</v>
      </c>
      <c r="C153" s="350" t="s">
        <v>6</v>
      </c>
      <c r="D153" s="351">
        <v>2</v>
      </c>
      <c r="E153" s="409"/>
      <c r="F153" s="148">
        <f t="shared" ref="F153:F161" si="10">D153*E153</f>
        <v>0</v>
      </c>
    </row>
    <row r="154" spans="1:6" ht="25.5">
      <c r="A154" s="164" t="s">
        <v>376</v>
      </c>
      <c r="B154" s="294" t="s">
        <v>261</v>
      </c>
      <c r="C154" s="350" t="s">
        <v>6</v>
      </c>
      <c r="D154" s="351">
        <v>1</v>
      </c>
      <c r="E154" s="409"/>
      <c r="F154" s="148">
        <f t="shared" si="10"/>
        <v>0</v>
      </c>
    </row>
    <row r="155" spans="1:6" ht="38.25">
      <c r="A155" s="164" t="s">
        <v>377</v>
      </c>
      <c r="B155" s="294" t="s">
        <v>262</v>
      </c>
      <c r="C155" s="350" t="s">
        <v>6</v>
      </c>
      <c r="D155" s="351">
        <v>1</v>
      </c>
      <c r="E155" s="409"/>
      <c r="F155" s="148">
        <f t="shared" si="10"/>
        <v>0</v>
      </c>
    </row>
    <row r="156" spans="1:6" ht="25.5">
      <c r="A156" s="164" t="s">
        <v>378</v>
      </c>
      <c r="B156" s="294" t="s">
        <v>263</v>
      </c>
      <c r="C156" s="350" t="s">
        <v>6</v>
      </c>
      <c r="D156" s="351">
        <v>1</v>
      </c>
      <c r="E156" s="409"/>
      <c r="F156" s="148">
        <f t="shared" si="10"/>
        <v>0</v>
      </c>
    </row>
    <row r="157" spans="1:6" ht="51">
      <c r="A157" s="164" t="s">
        <v>379</v>
      </c>
      <c r="B157" s="294" t="s">
        <v>264</v>
      </c>
      <c r="C157" s="350" t="s">
        <v>6</v>
      </c>
      <c r="D157" s="351">
        <v>1</v>
      </c>
      <c r="E157" s="409"/>
      <c r="F157" s="148">
        <f t="shared" si="10"/>
        <v>0</v>
      </c>
    </row>
    <row r="158" spans="1:6">
      <c r="A158" s="164" t="s">
        <v>380</v>
      </c>
      <c r="B158" s="294" t="s">
        <v>265</v>
      </c>
      <c r="C158" s="350" t="s">
        <v>6</v>
      </c>
      <c r="D158" s="351">
        <v>2</v>
      </c>
      <c r="E158" s="409"/>
      <c r="F158" s="148">
        <f t="shared" si="10"/>
        <v>0</v>
      </c>
    </row>
    <row r="159" spans="1:6">
      <c r="A159" s="164" t="s">
        <v>381</v>
      </c>
      <c r="B159" s="294" t="s">
        <v>266</v>
      </c>
      <c r="C159" s="350" t="s">
        <v>6</v>
      </c>
      <c r="D159" s="351">
        <v>2</v>
      </c>
      <c r="E159" s="409"/>
      <c r="F159" s="148">
        <f t="shared" si="10"/>
        <v>0</v>
      </c>
    </row>
    <row r="160" spans="1:6">
      <c r="A160" s="164" t="s">
        <v>382</v>
      </c>
      <c r="B160" s="294" t="s">
        <v>267</v>
      </c>
      <c r="C160" s="350" t="s">
        <v>6</v>
      </c>
      <c r="D160" s="351">
        <v>1</v>
      </c>
      <c r="E160" s="409"/>
      <c r="F160" s="148">
        <f t="shared" si="10"/>
        <v>0</v>
      </c>
    </row>
    <row r="161" spans="1:6" ht="15" thickBot="1">
      <c r="A161" s="164" t="s">
        <v>383</v>
      </c>
      <c r="B161" s="294" t="s">
        <v>268</v>
      </c>
      <c r="C161" s="350" t="s">
        <v>6</v>
      </c>
      <c r="D161" s="351">
        <v>1</v>
      </c>
      <c r="E161" s="409"/>
      <c r="F161" s="148">
        <f t="shared" si="10"/>
        <v>0</v>
      </c>
    </row>
    <row r="162" spans="1:6" ht="15" thickBot="1">
      <c r="A162" s="166" t="s">
        <v>384</v>
      </c>
      <c r="B162" s="161" t="s">
        <v>181</v>
      </c>
      <c r="C162" s="356"/>
      <c r="D162" s="357"/>
      <c r="E162" s="358"/>
      <c r="F162" s="163">
        <f>SUM(F152:F161)</f>
        <v>0</v>
      </c>
    </row>
    <row r="163" spans="1:6" ht="15" thickBot="1">
      <c r="A163" s="136"/>
      <c r="B163" s="295"/>
      <c r="C163" s="359"/>
      <c r="D163" s="360"/>
      <c r="E163" s="361"/>
      <c r="F163" s="135"/>
    </row>
    <row r="164" spans="1:6" ht="15" thickBot="1">
      <c r="A164" s="136"/>
      <c r="B164" s="156" t="s">
        <v>385</v>
      </c>
      <c r="C164" s="356"/>
      <c r="D164" s="356"/>
      <c r="E164" s="362"/>
      <c r="F164" s="167"/>
    </row>
    <row r="165" spans="1:6" ht="38.25">
      <c r="A165" s="164" t="s">
        <v>386</v>
      </c>
      <c r="B165" s="296" t="s">
        <v>269</v>
      </c>
      <c r="C165" s="350" t="s">
        <v>180</v>
      </c>
      <c r="D165" s="350">
        <v>1</v>
      </c>
      <c r="E165" s="409"/>
      <c r="F165" s="148">
        <f>D165*E165</f>
        <v>0</v>
      </c>
    </row>
    <row r="166" spans="1:6" ht="38.25">
      <c r="A166" s="164" t="s">
        <v>387</v>
      </c>
      <c r="B166" s="296" t="s">
        <v>270</v>
      </c>
      <c r="C166" s="350" t="s">
        <v>180</v>
      </c>
      <c r="D166" s="350">
        <v>1</v>
      </c>
      <c r="E166" s="409"/>
      <c r="F166" s="148">
        <f t="shared" ref="F166:F169" si="11">D166*E166</f>
        <v>0</v>
      </c>
    </row>
    <row r="167" spans="1:6" ht="25.5">
      <c r="A167" s="164" t="s">
        <v>388</v>
      </c>
      <c r="B167" s="296" t="s">
        <v>271</v>
      </c>
      <c r="C167" s="350" t="s">
        <v>180</v>
      </c>
      <c r="D167" s="350">
        <v>1</v>
      </c>
      <c r="E167" s="409"/>
      <c r="F167" s="148">
        <f t="shared" si="11"/>
        <v>0</v>
      </c>
    </row>
    <row r="168" spans="1:6" ht="38.25">
      <c r="A168" s="164" t="s">
        <v>389</v>
      </c>
      <c r="B168" s="296" t="s">
        <v>272</v>
      </c>
      <c r="C168" s="350" t="s">
        <v>180</v>
      </c>
      <c r="D168" s="350">
        <v>1</v>
      </c>
      <c r="E168" s="409"/>
      <c r="F168" s="148">
        <f t="shared" si="11"/>
        <v>0</v>
      </c>
    </row>
    <row r="169" spans="1:6" ht="15" thickBot="1">
      <c r="A169" s="168" t="s">
        <v>390</v>
      </c>
      <c r="B169" s="296" t="s">
        <v>273</v>
      </c>
      <c r="C169" s="350" t="s">
        <v>180</v>
      </c>
      <c r="D169" s="350">
        <v>1</v>
      </c>
      <c r="E169" s="409"/>
      <c r="F169" s="148">
        <f t="shared" si="11"/>
        <v>0</v>
      </c>
    </row>
    <row r="170" spans="1:6" ht="15" thickBot="1">
      <c r="A170" s="166" t="s">
        <v>391</v>
      </c>
      <c r="B170" s="161" t="s">
        <v>181</v>
      </c>
      <c r="C170" s="356"/>
      <c r="D170" s="357"/>
      <c r="E170" s="358"/>
      <c r="F170" s="163">
        <f>SUM(F165:F169)</f>
        <v>0</v>
      </c>
    </row>
    <row r="171" spans="1:6" ht="26.25" thickBot="1">
      <c r="A171" s="153" t="s">
        <v>275</v>
      </c>
      <c r="B171" s="363" t="s">
        <v>392</v>
      </c>
      <c r="C171" s="364"/>
      <c r="D171" s="365"/>
      <c r="E171" s="366"/>
      <c r="F171" s="169">
        <f>F50+F58+F67+F77+F113+F120+F149+F162+F170</f>
        <v>0</v>
      </c>
    </row>
    <row r="172" spans="1:6" ht="15" thickBot="1">
      <c r="A172" s="170"/>
      <c r="B172" s="335"/>
      <c r="C172" s="336"/>
      <c r="D172" s="337"/>
      <c r="E172" s="367"/>
      <c r="F172" s="171"/>
    </row>
    <row r="173" spans="1:6" ht="15" thickBot="1">
      <c r="A173" s="172"/>
      <c r="B173" s="368" t="s">
        <v>393</v>
      </c>
      <c r="C173" s="369"/>
      <c r="D173" s="370"/>
      <c r="E173" s="279"/>
      <c r="F173" s="113">
        <f>F7+F11+F17+F37+F45+F171</f>
        <v>0</v>
      </c>
    </row>
  </sheetData>
  <sheetProtection algorithmName="SHA-512" hashValue="o4VD7WWfxSgopntV9TjQh326IbzWQPv4XhvJ4mdZNQkIreUBDBh5PjuMSX/o7piyYu6Mon4S7mMlJBAx5pPuVg==" saltValue="KfSrt7etqfwnoK7dKCIW1g==" spinCount="100000" sheet="1" objects="1" scenarios="1"/>
  <mergeCells count="5">
    <mergeCell ref="B60:F60"/>
    <mergeCell ref="B69:F69"/>
    <mergeCell ref="B79:F79"/>
    <mergeCell ref="B115:F115"/>
    <mergeCell ref="B122:F122"/>
  </mergeCells>
  <pageMargins left="0.70866141732283461" right="0.70866141732283461" top="0.74803149606299213" bottom="0.74803149606299213" header="0.31496062992125984" footer="0.31496062992125984"/>
  <pageSetup paperSize="9" scale="99" orientation="portrait" r:id="rId1"/>
  <headerFooter alignWithMargins="0">
    <oddFooter>&amp;C&amp;P/&amp;N</oddFooter>
  </headerFooter>
  <rowBreaks count="2" manualBreakCount="2">
    <brk id="38" max="16383" man="1"/>
    <brk id="13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SK-REKAP </vt:lpstr>
      <vt:lpstr>kanal-15-05</vt:lpstr>
      <vt:lpstr>Črpališče Č PE-05</vt:lpstr>
      <vt:lpstr>'SK-REKAP '!Področje_tiskanja</vt:lpstr>
      <vt:lpstr>'kanal-15-05'!Tiskanje_naslovov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2020-06-10T09:30:49Z</cp:lastPrinted>
  <dcterms:created xsi:type="dcterms:W3CDTF">1997-01-31T12:20:41Z</dcterms:created>
  <dcterms:modified xsi:type="dcterms:W3CDTF">2020-08-24T07:27:10Z</dcterms:modified>
</cp:coreProperties>
</file>